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afd_AHG_Marketing en communicatie_3\1 - Websites AHG\2 TEKSTEN ea\0 AHF\1 TEKSTEN\NL\"/>
    </mc:Choice>
  </mc:AlternateContent>
  <bookViews>
    <workbookView xWindow="0" yWindow="0" windowWidth="28800" windowHeight="10500"/>
  </bookViews>
  <sheets>
    <sheet name="Vragenlijst" sheetId="2" r:id="rId1"/>
    <sheet name="Toelichting" sheetId="3" r:id="rId2"/>
    <sheet name="lijsten en berekeningen" sheetId="1" state="hidden" r:id="rId3"/>
  </sheets>
  <definedNames>
    <definedName name="_xlnm.Print_Area" localSheetId="1">Toelichting!$A$1:$L$62</definedName>
    <definedName name="_xlnm.Print_Area" localSheetId="0">Vragenlijst!$A$1:$E$83</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1" l="1"/>
  <c r="B2" i="1"/>
  <c r="K4" i="3" l="1"/>
  <c r="H4" i="3"/>
  <c r="K3" i="3"/>
  <c r="G1" i="3"/>
  <c r="D1" i="3"/>
  <c r="H3" i="3"/>
  <c r="K5" i="3"/>
  <c r="B6" i="1" l="1"/>
  <c r="D6" i="1" l="1"/>
  <c r="E8" i="1"/>
  <c r="F6" i="1"/>
  <c r="F8" i="1" s="1"/>
  <c r="C6" i="1"/>
  <c r="C8" i="1" s="1"/>
  <c r="B8" i="1"/>
  <c r="G6" i="1" l="1"/>
  <c r="D7" i="1"/>
  <c r="D9" i="1" s="1"/>
  <c r="D8" i="1"/>
  <c r="C7" i="1"/>
  <c r="C9" i="1" s="1"/>
  <c r="F7" i="1"/>
  <c r="F9" i="1" s="1"/>
  <c r="E7" i="1"/>
  <c r="E9" i="1" s="1"/>
  <c r="B7" i="1"/>
  <c r="B9" i="1" s="1"/>
  <c r="G2" i="1"/>
  <c r="G3" i="3"/>
  <c r="G4" i="3"/>
  <c r="J4" i="3"/>
  <c r="C2" i="1"/>
  <c r="D2" i="1"/>
  <c r="E2" i="1"/>
  <c r="F2" i="1"/>
  <c r="B3" i="1"/>
  <c r="C3" i="1" s="1"/>
  <c r="D3" i="1" s="1"/>
  <c r="E3" i="1" s="1"/>
  <c r="F3" i="1" s="1"/>
  <c r="G3" i="1" s="1"/>
</calcChain>
</file>

<file path=xl/sharedStrings.xml><?xml version="1.0" encoding="utf-8"?>
<sst xmlns="http://schemas.openxmlformats.org/spreadsheetml/2006/main" count="283" uniqueCount="142">
  <si>
    <t>Lange versie</t>
  </si>
  <si>
    <t>EQ</t>
  </si>
  <si>
    <t>IQ</t>
  </si>
  <si>
    <t>FQ</t>
  </si>
  <si>
    <t>SQ</t>
  </si>
  <si>
    <t>Ik voel me kalm, stabiel en zelfverzekerd</t>
  </si>
  <si>
    <t>Ik weet wat belangrijk voor mij is</t>
  </si>
  <si>
    <t>Ik ben gelukkig en tevreden met mijn leven</t>
  </si>
  <si>
    <t>Ik raak niet snel uit mijn evenwicht of van mijn stuk</t>
  </si>
  <si>
    <t>Ik ben positief ingesteld en denk vaak in mogelijkheden</t>
  </si>
  <si>
    <t>Ik ben bezig met dingen die mij inspireren (voeden)</t>
  </si>
  <si>
    <t>Ik haal voldoening uit mijn werk</t>
  </si>
  <si>
    <t xml:space="preserve">Ik voel mij gewaardeerd op het werk </t>
  </si>
  <si>
    <t>Ik kom in het dagelijks leven voldoende tot ontspanning</t>
  </si>
  <si>
    <t>Met andere mensen communiceer ik  met respect. Ik luister actief wanneer anderen praten</t>
  </si>
  <si>
    <t>Men beschrijft mij als meelevend, vriendelijk en attent</t>
  </si>
  <si>
    <t>Ik ben mij bewust van mijn emoties en gevoelens</t>
  </si>
  <si>
    <t>Ik kan effectief omgaan met mijn gevoelens en emoties</t>
  </si>
  <si>
    <t>Ik drink dagelijks 1,5 tot 2 liter water per dag</t>
  </si>
  <si>
    <t>Ik ben tevreden met mijn lichaam</t>
  </si>
  <si>
    <t>Ik neem zelf de regie over mijn gezondheid en vitaliteit</t>
  </si>
  <si>
    <t>Ik richt mij vooral op die dingen waar ik invloed op heb</t>
  </si>
  <si>
    <t>Ik kan mij doelen stellen waar ik warm voor loop</t>
  </si>
  <si>
    <t>Ik realiseer doelen die ik mij stel</t>
  </si>
  <si>
    <t>Als het niet loopt zoals ik wil, zet ik door, probeer het opnieuw</t>
  </si>
  <si>
    <t>Zingeving</t>
  </si>
  <si>
    <t>Ik sta regelmatig stil bij vragen als: hoe is het nu echt met mij?</t>
  </si>
  <si>
    <t>Ik weet wat mijn kwaliteiten, valkuilen en uitdagingen zijn</t>
  </si>
  <si>
    <t>Ik weet welke waarden voor mij belangrijk zijn en leef hier ook naar</t>
  </si>
  <si>
    <t>Ik voel mij begrepen (door anderen)</t>
  </si>
  <si>
    <t>Werktevredenheid</t>
  </si>
  <si>
    <t>De omgeving waarin ik werk inspireert mij</t>
  </si>
  <si>
    <t>Ik kan mijn kwaliteiten en vaardigheden kwijt in mijn werk</t>
  </si>
  <si>
    <t>Ik ga flexibel om met veranderingen op het werk</t>
  </si>
  <si>
    <t>Ik kan zelf bepalen hoe ik mijn werk aanpak</t>
  </si>
  <si>
    <t>Stressreductie</t>
  </si>
  <si>
    <t>Ik ga flexibel om met veranderingen in mijn leven</t>
  </si>
  <si>
    <t>Als ik thuiskom, kan ik mijn werk loslaten</t>
  </si>
  <si>
    <t>De sfeer op mijn werk/afdeling is goed</t>
  </si>
  <si>
    <t>Ik kan mijn werk ondanks de drukte goed aan</t>
  </si>
  <si>
    <t>Ik verwacht in de toekomst hetzelfde werk te kunnen blijven doen</t>
  </si>
  <si>
    <t>Ik krijg de ruimte en mogelijkheden om mij te blijven ontwikkelen</t>
  </si>
  <si>
    <t>Ik heb de hele dag door voldoende energie</t>
  </si>
  <si>
    <t>Sociale relaties</t>
  </si>
  <si>
    <t>Ik leg makkelijk contact</t>
  </si>
  <si>
    <t>De sociale contacten met mijn collega's op het werk zijn goed</t>
  </si>
  <si>
    <t>Ik heb gezonde relaties thuis en in mijn omgeving.</t>
  </si>
  <si>
    <t>In het contact met anderen kan ik mezelf blijven</t>
  </si>
  <si>
    <t>Biologische Voeding</t>
  </si>
  <si>
    <t>Ik eet nauwelijks tot geen tussendoortjes op een dag</t>
  </si>
  <si>
    <t>Ik rook niet</t>
  </si>
  <si>
    <t>Ik eet zoveel mogelijk onbewerkt en biologisch voedsel</t>
  </si>
  <si>
    <t>Ik eet zeker 500 gram groente/fruit op een dag</t>
  </si>
  <si>
    <t>Veerkracht</t>
  </si>
  <si>
    <t>Ik beweeg minimaal 150 minuten per week matig intensief (wandelen, fietsen, huishouden, tuinieren)</t>
  </si>
  <si>
    <t>Na 30 minuten zitten, sta ik even op en beweeg wat</t>
  </si>
  <si>
    <t>Ik kan op mijn werk ook staand werken</t>
  </si>
  <si>
    <t>Ik besteed minimaal 2x per week tijd en aandacht aan kracht- en spierversterkende activiteiten</t>
  </si>
  <si>
    <t>Beweging</t>
  </si>
  <si>
    <t>Mijn conditie is goed</t>
  </si>
  <si>
    <t>Ik geef mijn energieniveau een 7 of hoger</t>
  </si>
  <si>
    <t>Ik ben gezond en sta niet onder behandeling van een dokter</t>
  </si>
  <si>
    <t>Ik heb iedere dag stoelgang</t>
  </si>
  <si>
    <t>Ik besef dat ik zelf verantwoordelijk ben voor de kwaliteit van mijn leven</t>
  </si>
  <si>
    <t>Ik zorg goed voor mezelf</t>
  </si>
  <si>
    <t>Ik denk in mogelijkheden ipv problemen</t>
  </si>
  <si>
    <t>Ik durf om hulp te vragen</t>
  </si>
  <si>
    <t>Ik word in de ochtend uitgerust wakker</t>
  </si>
  <si>
    <t>VQ</t>
  </si>
  <si>
    <t>Ik heb goed contact met mijn leidinggevende</t>
  </si>
  <si>
    <t>Ik heb regelmatig contact met mijn vrienden en/of familie</t>
  </si>
  <si>
    <t>Als er iets is kunnen mensen altijd op mij rekenen</t>
  </si>
  <si>
    <t>Ik herken stresssignalen bij mij</t>
  </si>
  <si>
    <t>Ik ervaar geen stress op dit moment</t>
  </si>
  <si>
    <t>Mijn leven geeft mij energie</t>
  </si>
  <si>
    <t>Suggestie</t>
  </si>
  <si>
    <t>Persoonsgegevens</t>
  </si>
  <si>
    <t>Voornaam</t>
  </si>
  <si>
    <t>man</t>
  </si>
  <si>
    <t>Achternaam</t>
  </si>
  <si>
    <t>vrouw</t>
  </si>
  <si>
    <t>Geboortedatum (dd-mm-jjjj)</t>
  </si>
  <si>
    <t>Geslacht</t>
  </si>
  <si>
    <t>Lengte (in cm)</t>
  </si>
  <si>
    <t>Gewicht (in kg)</t>
  </si>
  <si>
    <t>Vragenlijst Leefstijlcirkel</t>
  </si>
  <si>
    <t>origineel nr</t>
  </si>
  <si>
    <t>cm</t>
  </si>
  <si>
    <t>Body Mass Index</t>
  </si>
  <si>
    <t>kg/m2</t>
  </si>
  <si>
    <t>kg</t>
  </si>
  <si>
    <t>Leeftijd</t>
  </si>
  <si>
    <t>jaar</t>
  </si>
  <si>
    <t>%</t>
  </si>
  <si>
    <t>Uitkomst per thema</t>
  </si>
  <si>
    <t>Uitkomst per categorie</t>
  </si>
  <si>
    <t>verschil</t>
  </si>
  <si>
    <t>% verschil</t>
  </si>
  <si>
    <t>Folkert Elsingastraat 38</t>
  </si>
  <si>
    <t>3067 NW Rotterdam</t>
  </si>
  <si>
    <t>Postbus 8234</t>
  </si>
  <si>
    <t>beveiliging</t>
  </si>
  <si>
    <t>Score</t>
  </si>
  <si>
    <t xml:space="preserve"> </t>
  </si>
  <si>
    <t>Bewering</t>
  </si>
  <si>
    <t>.</t>
  </si>
  <si>
    <t>..</t>
  </si>
  <si>
    <t>Ik ben vaak actief bezig, ik kan niet goed niets doen</t>
  </si>
  <si>
    <t>Gemiddeld</t>
  </si>
  <si>
    <t>Onder gemiddeld</t>
  </si>
  <si>
    <t>Boven gemiddeld</t>
  </si>
  <si>
    <t>Ver boven gemiddeld</t>
  </si>
  <si>
    <t>Ver onder gemiddeld</t>
  </si>
  <si>
    <t>3009 AE Rotterdam</t>
  </si>
  <si>
    <t>Hieronder staan een aantal beweringen waarbij je met een cijfer aangeeft in hoeverre de bewering op jou van toepassing is. Het cijfer 1 geeft aan dat de bewering beslist niet van toepassing is en het cijfer 10 helemaal van toepassing. Er is geen goed of fout antwoord. Tracht uw antwoord zoveel mogelijk op gevoel en intuitie te geven (gemiddeld tijdsduur invullen 5 min). Op het werkblad "Toelichting" zie je jouw profiel.</t>
  </si>
  <si>
    <t>Toelichting vragenlijst Leefstijlcirkel</t>
  </si>
  <si>
    <t>De vragenlijst Leefstijlcirkel is een weergave van hoe je je op dit moment voelt en in welke mate je in balans bent op de verschillende leefstijlonderdelen.  Hoe groter jouw veerkracht des te makkelijker kan je omgaan met met een disbalans. De grafiek aan de linkerkant geeft je antwoorden op de beweringen weer. Wanneer je op alle thema's optimaal scoort, zie je een paarse 6-hoek die de grijze cirkel aanraakt. Hetzelfde geldt voor jouw uitkomst op veerkracht. Dit wordt gesymboliseerd door de groene  6-hoek.</t>
  </si>
  <si>
    <t>VQ = Veerkracht
Veerkracht zegt iets over of jij je aandacht richt op zaken die je kan beïnvloeden óf dat je je energie richt op zaken die buiten jouw controle vallen. Het zegt ook iets over jouw focus en de mate waarin je eigen regie neemt over hoe jouw leven loopt.</t>
  </si>
  <si>
    <t xml:space="preserve">Elk thema is geclusterd in een hoofdgroep (IQ, SQ, FQ, EQ) omdat thema's aan elkaar verbonden zijn. Hieronder tref je per hoofdgroep jouw score en een bijpassende toelichting aan. </t>
  </si>
  <si>
    <r>
      <rPr>
        <b/>
        <i/>
        <sz val="11"/>
        <color theme="9" tint="-0.499984740745262"/>
        <rFont val="Calibri Light"/>
        <family val="2"/>
        <scheme val="major"/>
      </rPr>
      <t>IQ - werktevredenheid en stress</t>
    </r>
    <r>
      <rPr>
        <i/>
        <sz val="11"/>
        <color theme="9" tint="-0.499984740745262"/>
        <rFont val="Calibri Light"/>
        <family val="2"/>
        <scheme val="major"/>
      </rPr>
      <t xml:space="preserve">
Geeft het werk dat je doet en/of de organisatie/afdeling  waar je werkt je voldoening en kun je je kwaliteiten kwijt in je werk? Ben je een piekeraar of kun je ervaren stress goed loslaten?   
</t>
    </r>
  </si>
  <si>
    <t>De betekenis van de woorden in de grijze cirkel:</t>
  </si>
  <si>
    <t>De begrippen zijn niet gebonden aan een Quotiënt.</t>
  </si>
  <si>
    <t>Gutfeeling = durven luisteren naar je intuïtie</t>
  </si>
  <si>
    <t>Mindful = met volle aandacht de dingen doen</t>
  </si>
  <si>
    <t>Heartful = je hart durven volgen en vanuit je hart de dingen doen</t>
  </si>
  <si>
    <t>Hopeful = met (zelf)compassie en hoopvol/positief in het leven staan</t>
  </si>
  <si>
    <t>Als je deze 4 elementen meeneemt in jouw manier van leven dan zal je meer geluk en gezondheid ervaren.</t>
  </si>
  <si>
    <r>
      <rPr>
        <b/>
        <i/>
        <sz val="11"/>
        <color theme="9" tint="-0.499984740745262"/>
        <rFont val="Calibri Light"/>
        <family val="2"/>
        <scheme val="major"/>
      </rPr>
      <t>FQ - beweging en biologische voeding</t>
    </r>
    <r>
      <rPr>
        <i/>
        <sz val="11"/>
        <color theme="9" tint="-0.499984740745262"/>
        <rFont val="Calibri Light"/>
        <family val="2"/>
        <scheme val="major"/>
      </rPr>
      <t xml:space="preserve">
Voeding dat puur en onbewerkt is en voldoende beweging geven je energie, kracht en levenslust. Datgene wat je dagelijks in je mond stopt: is dat calorierijke vullling of energiegevende voeding? Doe jij de boodschappen met de auto of kies jij liever voor fietsen in de frisse buitenlucht? 
</t>
    </r>
  </si>
  <si>
    <r>
      <rPr>
        <b/>
        <i/>
        <sz val="11"/>
        <color theme="9" tint="-0.499984740745262"/>
        <rFont val="Calibri Light"/>
        <family val="2"/>
        <scheme val="major"/>
      </rPr>
      <t xml:space="preserve">SQ - zingeving en biologische voeding </t>
    </r>
    <r>
      <rPr>
        <i/>
        <sz val="11"/>
        <color theme="9" tint="-0.499984740745262"/>
        <rFont val="Calibri Light"/>
        <family val="2"/>
        <scheme val="major"/>
      </rPr>
      <t xml:space="preserve">
Je levenshouding bepaalt voor een groot deel je gezondheid en vitaliteit. Hoe sta je in het leven: zie jij een halfvol of een halfleeg glas? Welke dingen in het leven voeden jouw levenslust? Wat geeft jouw leven zin? </t>
    </r>
  </si>
  <si>
    <r>
      <rPr>
        <b/>
        <i/>
        <sz val="11"/>
        <color theme="9" tint="-0.499984740745262"/>
        <rFont val="Calibri Light"/>
        <family val="2"/>
        <scheme val="major"/>
      </rPr>
      <t>EQ - sociale relaties en stressreductie</t>
    </r>
    <r>
      <rPr>
        <i/>
        <sz val="11"/>
        <color theme="9" tint="-0.499984740745262"/>
        <rFont val="Calibri Light"/>
        <family val="2"/>
        <scheme val="major"/>
      </rPr>
      <t xml:space="preserve">
In welke mate ben jij in contact met jezelf, met je gevoelen en emoties? Wat is de kwaliteit van je relaties met anderen zoals vrienden, familie en collega’s? Kun je effectief omgaan met emoties en stressvolle ervaringen doorleven, accepteren en loslaten?</t>
    </r>
  </si>
  <si>
    <t>ik drink niet of nauwelijks (gemiddeld niet meer dag 1 glas alcohol per dag)</t>
  </si>
  <si>
    <t>Ik slaap minimaal 7 uur per nacht per nacht</t>
  </si>
  <si>
    <t>Ik gebruik regelmatig voedingssupplementen of vitamines</t>
  </si>
  <si>
    <t>Ik zit op een dag niet meer dan 6 uur</t>
  </si>
  <si>
    <t>Ik ervaar een goede balans tussen mijn werk en privéleven</t>
  </si>
  <si>
    <t>Ik ervaar op mijn werk geen stress op dit moment</t>
  </si>
  <si>
    <t>Ik ben niet gevoelig voor stress</t>
  </si>
  <si>
    <t>© Active Health Foundation</t>
  </si>
  <si>
    <t>Active Health Foundation</t>
  </si>
  <si>
    <t>info@activehealthfoundation.org</t>
  </si>
  <si>
    <t>088 - 28 66 000</t>
  </si>
  <si>
    <t>Gezondleven!20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</si>
</sst>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
    <numFmt numFmtId="165" formatCode="_ * #,##0_ ;_ * \-#,##0_ ;_ * &quot;-&quot;??_ ;_ @_ "/>
  </numFmts>
  <fonts count="28" x14ac:knownFonts="1">
    <font>
      <sz val="11"/>
      <color theme="1"/>
      <name val="Calibri"/>
      <family val="2"/>
      <scheme val="minor"/>
    </font>
    <font>
      <sz val="12"/>
      <color theme="1"/>
      <name val="Calibri"/>
      <family val="2"/>
      <scheme val="minor"/>
    </font>
    <font>
      <sz val="9"/>
      <color theme="1"/>
      <name val="Calibri Light"/>
      <family val="2"/>
    </font>
    <font>
      <b/>
      <sz val="9"/>
      <color theme="1"/>
      <name val="Calibri Light"/>
      <family val="2"/>
    </font>
    <font>
      <sz val="9"/>
      <name val="Calibri Light"/>
      <family val="2"/>
    </font>
    <font>
      <sz val="11"/>
      <color theme="1"/>
      <name val="Calibri"/>
      <family val="2"/>
      <scheme val="minor"/>
    </font>
    <font>
      <sz val="9"/>
      <name val="Calibri Light"/>
      <family val="2"/>
      <scheme val="major"/>
    </font>
    <font>
      <sz val="11"/>
      <color theme="0"/>
      <name val="Calibri Light"/>
      <family val="2"/>
      <scheme val="major"/>
    </font>
    <font>
      <sz val="11"/>
      <color theme="1"/>
      <name val="Calibri Light"/>
      <family val="2"/>
      <scheme val="major"/>
    </font>
    <font>
      <sz val="9"/>
      <color theme="9" tint="-0.499984740745262"/>
      <name val="Calibri Light"/>
      <family val="2"/>
    </font>
    <font>
      <sz val="11"/>
      <color theme="0"/>
      <name val="Calibri"/>
      <family val="2"/>
      <scheme val="minor"/>
    </font>
    <font>
      <sz val="9"/>
      <color theme="1"/>
      <name val="Calibri"/>
      <family val="2"/>
      <scheme val="minor"/>
    </font>
    <font>
      <b/>
      <sz val="9"/>
      <name val="Calibri Light"/>
      <family val="2"/>
    </font>
    <font>
      <u/>
      <sz val="11"/>
      <color theme="10"/>
      <name val="Calibri"/>
      <family val="2"/>
      <scheme val="minor"/>
    </font>
    <font>
      <i/>
      <sz val="9"/>
      <color theme="0"/>
      <name val="Calibri"/>
      <family val="2"/>
      <scheme val="minor"/>
    </font>
    <font>
      <sz val="11"/>
      <color theme="1"/>
      <name val="Calibri Light"/>
      <family val="2"/>
    </font>
    <font>
      <b/>
      <sz val="11"/>
      <color theme="0"/>
      <name val="Calibri Light"/>
      <family val="2"/>
      <scheme val="major"/>
    </font>
    <font>
      <sz val="11"/>
      <name val="Calibri Light"/>
      <family val="2"/>
      <scheme val="major"/>
    </font>
    <font>
      <sz val="11"/>
      <name val="Calibri Light"/>
      <family val="2"/>
    </font>
    <font>
      <i/>
      <sz val="9"/>
      <color theme="1"/>
      <name val="Calibri"/>
      <family val="2"/>
      <scheme val="minor"/>
    </font>
    <font>
      <i/>
      <sz val="9"/>
      <color theme="1"/>
      <name val="Calibri Light"/>
      <family val="2"/>
      <scheme val="major"/>
    </font>
    <font>
      <i/>
      <sz val="11"/>
      <color theme="9" tint="-0.499984740745262"/>
      <name val="Calibri Light"/>
      <family val="2"/>
      <scheme val="major"/>
    </font>
    <font>
      <b/>
      <sz val="48"/>
      <color theme="0"/>
      <name val="Mistral"/>
      <family val="4"/>
    </font>
    <font>
      <sz val="48"/>
      <color theme="0"/>
      <name val="Calibri"/>
      <family val="2"/>
      <scheme val="minor"/>
    </font>
    <font>
      <b/>
      <i/>
      <sz val="11"/>
      <color theme="9" tint="-0.499984740745262"/>
      <name val="Calibri Light"/>
      <family val="2"/>
      <scheme val="major"/>
    </font>
    <font>
      <i/>
      <sz val="11"/>
      <color theme="0"/>
      <name val="Calibri"/>
      <family val="2"/>
      <scheme val="minor"/>
    </font>
    <font>
      <i/>
      <sz val="11"/>
      <color theme="1"/>
      <name val="Calibri"/>
      <family val="2"/>
      <scheme val="minor"/>
    </font>
    <font>
      <sz val="11"/>
      <color theme="9" tint="-0.499984740745262"/>
      <name val="Calibri Light"/>
      <family val="2"/>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8" tint="-0.249977111117893"/>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theme="9" tint="-0.499984740745262"/>
        <bgColor indexed="64"/>
      </patternFill>
    </fill>
    <fill>
      <patternFill patternType="solid">
        <fgColor theme="2"/>
        <bgColor indexed="64"/>
      </patternFill>
    </fill>
  </fills>
  <borders count="20">
    <border>
      <left/>
      <right/>
      <top/>
      <bottom/>
      <diagonal/>
    </border>
    <border>
      <left/>
      <right/>
      <top style="medium">
        <color theme="9" tint="-0.499984740745262"/>
      </top>
      <bottom/>
      <diagonal/>
    </border>
    <border>
      <left/>
      <right/>
      <top/>
      <bottom style="medium">
        <color theme="9" tint="-0.499984740745262"/>
      </bottom>
      <diagonal/>
    </border>
    <border>
      <left style="thin">
        <color theme="9" tint="-0.24994659260841701"/>
      </left>
      <right/>
      <top/>
      <bottom/>
      <diagonal/>
    </border>
    <border>
      <left style="thick">
        <color theme="0"/>
      </left>
      <right style="thick">
        <color theme="0"/>
      </right>
      <top style="thick">
        <color theme="0"/>
      </top>
      <bottom style="thick">
        <color theme="0"/>
      </bottom>
      <diagonal/>
    </border>
    <border>
      <left/>
      <right/>
      <top style="thick">
        <color theme="0"/>
      </top>
      <bottom style="thick">
        <color theme="0"/>
      </bottom>
      <diagonal/>
    </border>
    <border>
      <left style="medium">
        <color theme="0"/>
      </left>
      <right style="medium">
        <color theme="0"/>
      </right>
      <top style="medium">
        <color theme="0"/>
      </top>
      <bottom style="medium">
        <color theme="0"/>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right style="thin">
        <color theme="9" tint="-0.499984740745262"/>
      </right>
      <top/>
      <bottom style="medium">
        <color theme="9" tint="-0.499984740745262"/>
      </bottom>
      <diagonal/>
    </border>
    <border>
      <left style="thin">
        <color theme="9" tint="-0.499984740745262"/>
      </left>
      <right/>
      <top style="medium">
        <color theme="9" tint="-0.499984740745262"/>
      </top>
      <bottom/>
      <diagonal/>
    </border>
    <border>
      <left/>
      <right style="thin">
        <color theme="9" tint="-0.499984740745262"/>
      </right>
      <top style="medium">
        <color theme="9" tint="-0.499984740745262"/>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thin">
        <color theme="9" tint="0.59999389629810485"/>
      </left>
      <right/>
      <top/>
      <bottom/>
      <diagonal/>
    </border>
    <border>
      <left style="thin">
        <color theme="9" tint="-0.24994659260841701"/>
      </left>
      <right style="thin">
        <color theme="9" tint="0.59999389629810485"/>
      </right>
      <top/>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13" fillId="0" borderId="0" applyNumberFormat="0" applyFill="0" applyBorder="0" applyAlignment="0" applyProtection="0"/>
  </cellStyleXfs>
  <cellXfs count="146">
    <xf numFmtId="0" fontId="0" fillId="0" borderId="0" xfId="0"/>
    <xf numFmtId="0" fontId="1" fillId="0" borderId="0" xfId="0" applyFont="1"/>
    <xf numFmtId="0" fontId="0" fillId="0" borderId="0" xfId="0" applyBorder="1"/>
    <xf numFmtId="0" fontId="2" fillId="0" borderId="0" xfId="0" applyFont="1" applyAlignment="1">
      <alignment horizontal="left" vertical="center"/>
    </xf>
    <xf numFmtId="0" fontId="3" fillId="0" borderId="0" xfId="0" applyFont="1" applyAlignment="1">
      <alignment horizontal="left" vertical="center"/>
    </xf>
    <xf numFmtId="0" fontId="0" fillId="0" borderId="0" xfId="0"/>
    <xf numFmtId="0" fontId="3" fillId="0" borderId="0" xfId="0" applyFont="1" applyAlignment="1">
      <alignment horizontal="right" vertical="center"/>
    </xf>
    <xf numFmtId="0" fontId="0" fillId="0" borderId="0" xfId="0" applyFont="1" applyAlignment="1">
      <alignment horizontal="right" vertical="center"/>
    </xf>
    <xf numFmtId="0" fontId="11" fillId="0" borderId="0" xfId="0" applyFont="1" applyAlignment="1">
      <alignment horizontal="right" vertical="center"/>
    </xf>
    <xf numFmtId="0" fontId="11" fillId="0" borderId="0" xfId="0" applyFont="1"/>
    <xf numFmtId="9" fontId="11" fillId="0" borderId="0" xfId="2" applyFont="1" applyAlignment="1">
      <alignment horizontal="right"/>
    </xf>
    <xf numFmtId="0" fontId="11" fillId="0" borderId="0" xfId="0" applyFont="1" applyAlignment="1">
      <alignment horizontal="right"/>
    </xf>
    <xf numFmtId="0" fontId="2" fillId="4" borderId="0" xfId="0" applyFont="1" applyFill="1" applyBorder="1" applyAlignment="1">
      <alignment horizontal="right" vertical="center"/>
    </xf>
    <xf numFmtId="0" fontId="4" fillId="5" borderId="0" xfId="0" applyFont="1" applyFill="1" applyBorder="1" applyAlignment="1">
      <alignment horizontal="right" vertical="center"/>
    </xf>
    <xf numFmtId="0" fontId="4" fillId="8" borderId="0" xfId="0" applyFont="1" applyFill="1" applyBorder="1" applyAlignment="1">
      <alignment horizontal="right" vertical="center"/>
    </xf>
    <xf numFmtId="0" fontId="4" fillId="7" borderId="0" xfId="0" applyFont="1" applyFill="1" applyBorder="1" applyAlignment="1">
      <alignment horizontal="right" vertical="center"/>
    </xf>
    <xf numFmtId="0" fontId="4" fillId="2" borderId="0" xfId="0" applyFont="1" applyFill="1" applyBorder="1" applyAlignment="1">
      <alignment horizontal="right" vertical="center"/>
    </xf>
    <xf numFmtId="0" fontId="4" fillId="3" borderId="0" xfId="0" applyFont="1" applyFill="1" applyBorder="1" applyAlignment="1">
      <alignment horizontal="right" vertical="center"/>
    </xf>
    <xf numFmtId="0" fontId="2" fillId="6" borderId="0" xfId="0" applyFont="1" applyFill="1" applyBorder="1" applyAlignment="1">
      <alignment horizontal="right" vertical="center"/>
    </xf>
    <xf numFmtId="0" fontId="2" fillId="0" borderId="0" xfId="0" applyFont="1" applyAlignment="1">
      <alignment horizontal="right" vertical="center"/>
    </xf>
    <xf numFmtId="0" fontId="6" fillId="0" borderId="0" xfId="0" applyFont="1"/>
    <xf numFmtId="0" fontId="4" fillId="0" borderId="0" xfId="0" applyFont="1" applyFill="1" applyBorder="1" applyAlignment="1">
      <alignment horizontal="left" vertical="center"/>
    </xf>
    <xf numFmtId="0" fontId="12"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Border="1" applyAlignment="1" applyProtection="1">
      <alignment horizontal="right" vertical="center"/>
      <protection locked="0"/>
    </xf>
    <xf numFmtId="0" fontId="15" fillId="0" borderId="0" xfId="0" applyFont="1" applyFill="1" applyBorder="1" applyAlignment="1">
      <alignment horizontal="left" vertical="center"/>
    </xf>
    <xf numFmtId="0" fontId="15" fillId="0" borderId="0" xfId="0" applyFont="1" applyFill="1" applyBorder="1" applyAlignment="1">
      <alignment horizontal="left" vertical="center" wrapText="1"/>
    </xf>
    <xf numFmtId="0" fontId="15" fillId="0" borderId="3" xfId="0" applyFont="1" applyFill="1" applyBorder="1" applyAlignment="1" applyProtection="1">
      <alignment horizontal="center" vertical="center" wrapText="1"/>
      <protection locked="0"/>
    </xf>
    <xf numFmtId="0" fontId="16" fillId="0" borderId="0" xfId="0" applyFont="1" applyFill="1" applyBorder="1" applyAlignment="1">
      <alignment horizontal="left"/>
    </xf>
    <xf numFmtId="0" fontId="9"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15" fillId="9" borderId="0" xfId="0" applyFont="1" applyFill="1" applyBorder="1" applyAlignment="1">
      <alignment horizontal="left" vertical="center"/>
    </xf>
    <xf numFmtId="0" fontId="7" fillId="9" borderId="0" xfId="0" applyFont="1" applyFill="1" applyBorder="1" applyAlignment="1"/>
    <xf numFmtId="0" fontId="16" fillId="9" borderId="0" xfId="0" applyFont="1" applyFill="1" applyBorder="1" applyAlignment="1">
      <alignment horizontal="left"/>
    </xf>
    <xf numFmtId="0" fontId="4"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xf>
    <xf numFmtId="0" fontId="7" fillId="0" borderId="0" xfId="0" applyFont="1" applyFill="1" applyBorder="1" applyAlignment="1">
      <alignment horizontal="left"/>
    </xf>
    <xf numFmtId="0" fontId="7" fillId="0" borderId="0" xfId="0" applyFont="1" applyFill="1" applyBorder="1"/>
    <xf numFmtId="0" fontId="16" fillId="0" borderId="0" xfId="0" applyFont="1" applyFill="1" applyBorder="1" applyAlignment="1"/>
    <xf numFmtId="0" fontId="16" fillId="0" borderId="0" xfId="0" applyFont="1" applyFill="1" applyBorder="1"/>
    <xf numFmtId="0" fontId="16" fillId="0" borderId="0" xfId="0" applyFont="1" applyFill="1" applyBorder="1" applyAlignment="1">
      <alignment horizontal="center"/>
    </xf>
    <xf numFmtId="0" fontId="0" fillId="0" borderId="0" xfId="0" applyFont="1" applyFill="1"/>
    <xf numFmtId="0" fontId="8" fillId="0" borderId="0" xfId="0" applyFont="1" applyFill="1"/>
    <xf numFmtId="0" fontId="10" fillId="0" borderId="0" xfId="0" applyFont="1" applyFill="1"/>
    <xf numFmtId="0" fontId="16" fillId="9" borderId="0" xfId="0" applyFont="1" applyFill="1" applyBorder="1" applyAlignment="1"/>
    <xf numFmtId="0" fontId="7" fillId="9" borderId="0" xfId="0" applyFont="1" applyFill="1" applyBorder="1" applyAlignment="1">
      <alignment horizontal="left"/>
    </xf>
    <xf numFmtId="0" fontId="7" fillId="9" borderId="0" xfId="0" applyFont="1" applyFill="1" applyBorder="1"/>
    <xf numFmtId="0" fontId="8" fillId="0" borderId="4" xfId="0" applyFont="1" applyFill="1" applyBorder="1" applyAlignment="1">
      <alignment horizontal="left"/>
    </xf>
    <xf numFmtId="0" fontId="8" fillId="0" borderId="4" xfId="0" applyFont="1" applyFill="1" applyBorder="1"/>
    <xf numFmtId="0" fontId="18" fillId="10" borderId="5" xfId="0" applyFont="1" applyFill="1" applyBorder="1" applyAlignment="1" applyProtection="1">
      <alignment horizontal="left" vertical="center" wrapText="1"/>
      <protection locked="0"/>
    </xf>
    <xf numFmtId="14" fontId="18" fillId="10" borderId="5" xfId="0" applyNumberFormat="1" applyFont="1" applyFill="1" applyBorder="1" applyAlignment="1" applyProtection="1">
      <alignment horizontal="left" vertical="center" wrapText="1"/>
      <protection locked="0"/>
    </xf>
    <xf numFmtId="0" fontId="16" fillId="9" borderId="0" xfId="0" applyFont="1" applyFill="1" applyBorder="1"/>
    <xf numFmtId="0" fontId="8" fillId="0" borderId="4" xfId="0" applyFont="1" applyFill="1" applyBorder="1" applyAlignment="1" applyProtection="1">
      <alignment horizontal="left"/>
      <protection locked="0"/>
    </xf>
    <xf numFmtId="14" fontId="8" fillId="0" borderId="4" xfId="0" applyNumberFormat="1" applyFont="1" applyFill="1" applyBorder="1" applyAlignment="1" applyProtection="1">
      <alignment horizontal="left"/>
      <protection locked="0"/>
    </xf>
    <xf numFmtId="0" fontId="0" fillId="9" borderId="7" xfId="0" applyFont="1" applyFill="1" applyBorder="1"/>
    <xf numFmtId="0" fontId="0" fillId="9" borderId="8" xfId="0" applyFont="1" applyFill="1" applyBorder="1"/>
    <xf numFmtId="0" fontId="22" fillId="9" borderId="8" xfId="0" applyFont="1" applyFill="1" applyBorder="1" applyAlignment="1">
      <alignment horizontal="left"/>
    </xf>
    <xf numFmtId="0" fontId="23" fillId="9" borderId="8" xfId="0" applyFont="1" applyFill="1" applyBorder="1" applyAlignment="1"/>
    <xf numFmtId="0" fontId="7" fillId="9" borderId="8" xfId="0" applyFont="1" applyFill="1" applyBorder="1"/>
    <xf numFmtId="0" fontId="10" fillId="9" borderId="8" xfId="0" applyFont="1" applyFill="1" applyBorder="1"/>
    <xf numFmtId="0" fontId="10" fillId="9" borderId="9" xfId="0" applyFont="1" applyFill="1" applyBorder="1"/>
    <xf numFmtId="0" fontId="0" fillId="0" borderId="10" xfId="0" applyFont="1" applyFill="1" applyBorder="1"/>
    <xf numFmtId="0" fontId="0" fillId="0" borderId="0" xfId="0" applyFont="1" applyFill="1" applyBorder="1"/>
    <xf numFmtId="0" fontId="0" fillId="9" borderId="0" xfId="0" applyFont="1" applyFill="1" applyBorder="1"/>
    <xf numFmtId="0" fontId="8" fillId="0" borderId="0" xfId="0" applyFont="1" applyFill="1" applyBorder="1"/>
    <xf numFmtId="0" fontId="8" fillId="0" borderId="11" xfId="0" applyFont="1" applyFill="1" applyBorder="1" applyAlignment="1">
      <alignment vertical="center"/>
    </xf>
    <xf numFmtId="0" fontId="8" fillId="0" borderId="0" xfId="0" applyFont="1" applyFill="1" applyBorder="1" applyAlignment="1">
      <alignment horizontal="right" vertical="center"/>
    </xf>
    <xf numFmtId="0" fontId="0" fillId="0" borderId="11" xfId="0" applyFont="1" applyFill="1" applyBorder="1"/>
    <xf numFmtId="0" fontId="15" fillId="0" borderId="10" xfId="0" applyFont="1" applyFill="1" applyBorder="1" applyAlignment="1">
      <alignment horizontal="left" vertical="center"/>
    </xf>
    <xf numFmtId="0" fontId="8" fillId="9" borderId="0" xfId="0" applyFont="1" applyFill="1" applyBorder="1"/>
    <xf numFmtId="0" fontId="8" fillId="9" borderId="11" xfId="0" applyFont="1" applyFill="1" applyBorder="1"/>
    <xf numFmtId="0" fontId="0" fillId="0" borderId="0" xfId="0" applyFont="1" applyFill="1" applyBorder="1" applyAlignment="1">
      <alignment vertical="top"/>
    </xf>
    <xf numFmtId="0" fontId="0" fillId="0" borderId="11" xfId="0" applyFont="1" applyFill="1" applyBorder="1" applyAlignment="1">
      <alignment vertical="top"/>
    </xf>
    <xf numFmtId="0" fontId="8" fillId="0" borderId="0" xfId="0" applyFont="1" applyBorder="1" applyAlignment="1">
      <alignment wrapText="1"/>
    </xf>
    <xf numFmtId="0" fontId="7" fillId="9" borderId="10" xfId="0" applyFont="1" applyFill="1" applyBorder="1"/>
    <xf numFmtId="0" fontId="7" fillId="9" borderId="0" xfId="0" applyFont="1" applyFill="1" applyBorder="1" applyAlignment="1">
      <alignment horizontal="right"/>
    </xf>
    <xf numFmtId="0" fontId="0" fillId="9" borderId="10" xfId="0" applyFont="1" applyFill="1" applyBorder="1"/>
    <xf numFmtId="0" fontId="0" fillId="9" borderId="11" xfId="0" applyFont="1" applyFill="1" applyBorder="1"/>
    <xf numFmtId="0" fontId="19" fillId="9" borderId="0" xfId="0" applyFont="1" applyFill="1" applyBorder="1" applyAlignment="1">
      <alignment wrapText="1"/>
    </xf>
    <xf numFmtId="0" fontId="14" fillId="9" borderId="0" xfId="0" applyFont="1" applyFill="1" applyBorder="1" applyAlignment="1">
      <alignment vertical="top"/>
    </xf>
    <xf numFmtId="0" fontId="19" fillId="9" borderId="0" xfId="0" applyFont="1" applyFill="1" applyBorder="1" applyAlignment="1"/>
    <xf numFmtId="0" fontId="19" fillId="9" borderId="10" xfId="0" applyFont="1" applyFill="1" applyBorder="1" applyAlignment="1">
      <alignment wrapText="1"/>
    </xf>
    <xf numFmtId="0" fontId="19" fillId="9" borderId="0" xfId="0" applyFont="1" applyFill="1" applyBorder="1"/>
    <xf numFmtId="0" fontId="19" fillId="9" borderId="0" xfId="0" applyFont="1" applyFill="1" applyBorder="1" applyAlignment="1">
      <alignment horizontal="left" vertical="top" wrapText="1"/>
    </xf>
    <xf numFmtId="0" fontId="20" fillId="9" borderId="0" xfId="0" applyFont="1" applyFill="1" applyBorder="1"/>
    <xf numFmtId="0" fontId="10" fillId="9" borderId="0" xfId="0" applyFont="1" applyFill="1" applyBorder="1"/>
    <xf numFmtId="0" fontId="8" fillId="9" borderId="16" xfId="0" applyFont="1" applyFill="1" applyBorder="1"/>
    <xf numFmtId="0" fontId="0" fillId="9" borderId="16" xfId="0" applyFont="1" applyFill="1" applyBorder="1"/>
    <xf numFmtId="0" fontId="0" fillId="9" borderId="17" xfId="0" applyFont="1" applyFill="1" applyBorder="1"/>
    <xf numFmtId="0" fontId="7" fillId="9" borderId="16" xfId="0" applyFont="1" applyFill="1" applyBorder="1"/>
    <xf numFmtId="0" fontId="26" fillId="9" borderId="0" xfId="0" applyFont="1" applyFill="1" applyBorder="1" applyAlignment="1">
      <alignment vertical="top" wrapText="1"/>
    </xf>
    <xf numFmtId="0" fontId="26" fillId="9" borderId="0" xfId="0" applyFont="1" applyFill="1" applyBorder="1" applyAlignment="1"/>
    <xf numFmtId="0" fontId="18" fillId="0" borderId="0" xfId="0" applyFont="1" applyFill="1" applyBorder="1" applyAlignment="1">
      <alignment horizontal="left" vertical="center"/>
    </xf>
    <xf numFmtId="0" fontId="27" fillId="0" borderId="0" xfId="0" applyFont="1" applyFill="1" applyBorder="1" applyAlignment="1">
      <alignment horizontal="left" vertical="center"/>
    </xf>
    <xf numFmtId="0" fontId="14" fillId="9" borderId="10" xfId="0" applyFont="1" applyFill="1" applyBorder="1" applyAlignment="1">
      <alignment wrapText="1"/>
    </xf>
    <xf numFmtId="0" fontId="2" fillId="0" borderId="18" xfId="0" applyFont="1" applyFill="1" applyBorder="1" applyAlignment="1">
      <alignment horizontal="left" vertical="center"/>
    </xf>
    <xf numFmtId="0" fontId="15" fillId="0" borderId="19" xfId="0" applyFont="1" applyFill="1" applyBorder="1" applyAlignment="1" applyProtection="1">
      <alignment horizontal="center" vertical="center" wrapText="1"/>
      <protection locked="0"/>
    </xf>
    <xf numFmtId="0" fontId="10" fillId="9" borderId="0" xfId="0" applyFont="1" applyFill="1"/>
    <xf numFmtId="165" fontId="8" fillId="10" borderId="6" xfId="1" applyNumberFormat="1" applyFont="1" applyFill="1" applyBorder="1" applyAlignment="1" applyProtection="1">
      <alignment horizontal="right" vertical="center"/>
    </xf>
    <xf numFmtId="0" fontId="8" fillId="0" borderId="0" xfId="0" applyFont="1" applyFill="1" applyBorder="1" applyProtection="1"/>
    <xf numFmtId="0" fontId="8" fillId="0" borderId="0" xfId="0" applyFont="1" applyFill="1" applyBorder="1" applyAlignment="1" applyProtection="1">
      <alignment horizontal="right" vertical="center"/>
    </xf>
    <xf numFmtId="0" fontId="8" fillId="10" borderId="6" xfId="0" applyFont="1" applyFill="1" applyBorder="1" applyAlignment="1" applyProtection="1">
      <alignment horizontal="right" vertical="center"/>
    </xf>
    <xf numFmtId="0" fontId="8" fillId="0" borderId="0" xfId="0" applyFont="1" applyFill="1" applyBorder="1" applyAlignment="1" applyProtection="1">
      <alignment vertical="center"/>
    </xf>
    <xf numFmtId="164" fontId="8" fillId="10" borderId="6" xfId="0" applyNumberFormat="1" applyFont="1" applyFill="1" applyBorder="1" applyAlignment="1" applyProtection="1">
      <alignment horizontal="right" vertical="center"/>
    </xf>
    <xf numFmtId="0" fontId="17" fillId="0" borderId="0" xfId="0" applyFont="1" applyFill="1" applyBorder="1" applyAlignment="1">
      <alignment horizontal="left" vertical="top" wrapText="1"/>
    </xf>
    <xf numFmtId="0" fontId="0" fillId="0" borderId="0" xfId="0" applyFont="1" applyFill="1" applyBorder="1" applyAlignment="1">
      <alignment wrapText="1"/>
    </xf>
    <xf numFmtId="0" fontId="22" fillId="9" borderId="8" xfId="0" applyFont="1" applyFill="1" applyBorder="1" applyAlignment="1">
      <alignment horizontal="right"/>
    </xf>
    <xf numFmtId="0" fontId="23" fillId="9" borderId="8" xfId="0" applyFont="1" applyFill="1" applyBorder="1" applyAlignment="1">
      <alignment horizontal="right"/>
    </xf>
    <xf numFmtId="0" fontId="7" fillId="9" borderId="2" xfId="0" applyFont="1" applyFill="1" applyBorder="1" applyAlignment="1" applyProtection="1">
      <protection locked="0"/>
    </xf>
    <xf numFmtId="0" fontId="8" fillId="9" borderId="2" xfId="0" applyFont="1" applyFill="1" applyBorder="1" applyAlignment="1" applyProtection="1">
      <protection locked="0"/>
    </xf>
    <xf numFmtId="0" fontId="7" fillId="9" borderId="12" xfId="0" applyFont="1" applyFill="1" applyBorder="1" applyAlignment="1" applyProtection="1">
      <protection locked="0"/>
    </xf>
    <xf numFmtId="0" fontId="7" fillId="9" borderId="2" xfId="3" applyFont="1" applyFill="1" applyBorder="1" applyAlignment="1" applyProtection="1">
      <protection locked="0"/>
    </xf>
    <xf numFmtId="0" fontId="8" fillId="0" borderId="0" xfId="0" applyFont="1" applyFill="1" applyBorder="1" applyAlignment="1">
      <alignment vertical="top" wrapText="1"/>
    </xf>
    <xf numFmtId="0" fontId="8" fillId="0" borderId="0" xfId="0" applyFont="1" applyBorder="1" applyAlignment="1">
      <alignment wrapText="1"/>
    </xf>
    <xf numFmtId="0" fontId="8" fillId="0" borderId="0" xfId="0" applyFont="1"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0" xfId="0" applyFont="1" applyFill="1" applyBorder="1" applyAlignment="1">
      <alignment vertical="top" wrapText="1"/>
    </xf>
    <xf numFmtId="0" fontId="21" fillId="0" borderId="13"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protection locked="0"/>
    </xf>
    <xf numFmtId="0" fontId="21" fillId="0" borderId="10" xfId="0" applyFont="1" applyFill="1" applyBorder="1" applyAlignment="1" applyProtection="1">
      <alignment horizontal="left" vertical="top"/>
      <protection locked="0"/>
    </xf>
    <xf numFmtId="0" fontId="21" fillId="0" borderId="0" xfId="0" applyFont="1" applyFill="1" applyBorder="1" applyAlignment="1" applyProtection="1">
      <alignment horizontal="left" vertical="top"/>
      <protection locked="0"/>
    </xf>
    <xf numFmtId="0" fontId="21" fillId="0" borderId="1" xfId="0" applyFont="1" applyFill="1" applyBorder="1" applyAlignment="1" applyProtection="1">
      <alignment horizontal="right" vertical="top" wrapText="1"/>
      <protection locked="0"/>
    </xf>
    <xf numFmtId="0" fontId="21" fillId="0" borderId="1" xfId="0" applyFont="1" applyFill="1" applyBorder="1" applyAlignment="1" applyProtection="1">
      <alignment horizontal="right" vertical="top"/>
      <protection locked="0"/>
    </xf>
    <xf numFmtId="0" fontId="21" fillId="0" borderId="14" xfId="0" applyFont="1" applyFill="1" applyBorder="1" applyAlignment="1" applyProtection="1">
      <alignment horizontal="right" vertical="top"/>
      <protection locked="0"/>
    </xf>
    <xf numFmtId="0" fontId="21" fillId="0" borderId="0" xfId="0" applyFont="1" applyFill="1" applyBorder="1" applyAlignment="1" applyProtection="1">
      <alignment horizontal="right" vertical="top"/>
      <protection locked="0"/>
    </xf>
    <xf numFmtId="0" fontId="21" fillId="0" borderId="11" xfId="0" applyFont="1" applyFill="1" applyBorder="1" applyAlignment="1" applyProtection="1">
      <alignment horizontal="right" vertical="top"/>
      <protection locked="0"/>
    </xf>
    <xf numFmtId="0" fontId="21" fillId="0" borderId="10" xfId="0" applyFont="1" applyFill="1" applyBorder="1" applyAlignment="1" applyProtection="1">
      <alignment horizontal="left" wrapText="1"/>
      <protection locked="0"/>
    </xf>
    <xf numFmtId="0" fontId="21" fillId="0" borderId="0" xfId="0" applyFont="1" applyFill="1" applyBorder="1" applyAlignment="1" applyProtection="1">
      <alignment horizontal="left" wrapText="1"/>
      <protection locked="0"/>
    </xf>
    <xf numFmtId="0" fontId="21" fillId="0" borderId="0" xfId="0" applyFont="1" applyFill="1" applyBorder="1" applyAlignment="1" applyProtection="1">
      <alignment horizontal="right" wrapText="1"/>
      <protection locked="0"/>
    </xf>
    <xf numFmtId="0" fontId="21" fillId="0" borderId="0" xfId="0" applyFont="1" applyFill="1" applyBorder="1" applyAlignment="1" applyProtection="1">
      <alignment horizontal="right"/>
      <protection locked="0"/>
    </xf>
    <xf numFmtId="0" fontId="21" fillId="0" borderId="11" xfId="0" applyFont="1" applyFill="1" applyBorder="1" applyAlignment="1" applyProtection="1">
      <alignment horizontal="right"/>
      <protection locked="0"/>
    </xf>
    <xf numFmtId="0" fontId="14" fillId="9" borderId="0" xfId="0" applyFont="1" applyFill="1" applyBorder="1" applyAlignment="1">
      <alignment vertical="top" wrapText="1"/>
    </xf>
    <xf numFmtId="0" fontId="19" fillId="9" borderId="0" xfId="0" applyFont="1" applyFill="1" applyBorder="1" applyAlignment="1"/>
    <xf numFmtId="0" fontId="25" fillId="9" borderId="10" xfId="0" applyFont="1" applyFill="1" applyBorder="1" applyAlignment="1">
      <alignment horizontal="left" vertical="top" wrapText="1"/>
    </xf>
    <xf numFmtId="0" fontId="25" fillId="9" borderId="0" xfId="0" applyFont="1" applyFill="1" applyBorder="1" applyAlignment="1">
      <alignment horizontal="left" vertical="top" wrapText="1"/>
    </xf>
    <xf numFmtId="0" fontId="10" fillId="9" borderId="15" xfId="0" applyFont="1" applyFill="1" applyBorder="1" applyAlignment="1">
      <alignment vertical="top" wrapText="1"/>
    </xf>
    <xf numFmtId="0" fontId="0" fillId="9" borderId="16" xfId="0" applyFont="1" applyFill="1" applyBorder="1" applyAlignment="1">
      <alignment vertical="top" wrapText="1"/>
    </xf>
    <xf numFmtId="0" fontId="25" fillId="9" borderId="10" xfId="0" applyFont="1" applyFill="1" applyBorder="1" applyAlignment="1">
      <alignment horizontal="left" wrapText="1"/>
    </xf>
    <xf numFmtId="0" fontId="25" fillId="9" borderId="0" xfId="0" applyFont="1" applyFill="1" applyBorder="1" applyAlignment="1">
      <alignment horizontal="left" wrapText="1"/>
    </xf>
  </cellXfs>
  <cellStyles count="4">
    <cellStyle name="Hyperlink" xfId="3" builtinId="8"/>
    <cellStyle name="Komma" xfId="1" builtinId="3"/>
    <cellStyle name="Procent" xfId="2" builtinId="5"/>
    <cellStyle name="Standaard" xfId="0" builtinId="0"/>
  </cellStyles>
  <dxfs count="10">
    <dxf>
      <font>
        <b val="0"/>
        <i val="0"/>
        <strike val="0"/>
        <condense val="0"/>
        <extend val="0"/>
        <outline val="0"/>
        <shadow val="0"/>
        <u val="none"/>
        <vertAlign val="baseline"/>
        <sz val="9"/>
        <color auto="1"/>
        <name val="Calibri Light"/>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Light"/>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Calibri Light"/>
        <scheme val="none"/>
      </font>
      <fill>
        <patternFill patternType="none">
          <fgColor indexed="64"/>
          <bgColor auto="1"/>
        </patternFill>
      </fill>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theme="1"/>
        <name val="Calibri Light"/>
        <scheme val="none"/>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Light"/>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Light"/>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Light"/>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Light"/>
        <scheme val="none"/>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37479975507967E-2"/>
          <c:y val="9.8446573557453051E-2"/>
          <c:w val="0.88110701748316178"/>
          <c:h val="0.88686303259713317"/>
        </c:manualLayout>
      </c:layout>
      <c:radarChart>
        <c:radarStyle val="filled"/>
        <c:varyColors val="0"/>
        <c:ser>
          <c:idx val="0"/>
          <c:order val="0"/>
          <c:tx>
            <c:strRef>
              <c:f>'lijsten en berekeningen'!$A$2</c:f>
              <c:strCache>
                <c:ptCount val="1"/>
                <c:pt idx="0">
                  <c:v>Uitkomst per thema</c:v>
                </c:pt>
              </c:strCache>
            </c:strRef>
          </c:tx>
          <c:spPr>
            <a:noFill/>
            <a:ln w="76200">
              <a:solidFill>
                <a:srgbClr val="7030A0"/>
              </a:solidFill>
            </a:ln>
            <a:effectLst>
              <a:outerShdw sx="1000" sy="1000" algn="ctr" rotWithShape="0">
                <a:schemeClr val="tx1"/>
              </a:outerShdw>
            </a:effectLst>
          </c:spPr>
          <c:cat>
            <c:strRef>
              <c:f>'lijsten en berekeningen'!$B$1:$G$1</c:f>
              <c:strCache>
                <c:ptCount val="6"/>
                <c:pt idx="0">
                  <c:v>Stressreductie</c:v>
                </c:pt>
                <c:pt idx="1">
                  <c:v>Sociale relaties</c:v>
                </c:pt>
                <c:pt idx="2">
                  <c:v>Beweging</c:v>
                </c:pt>
                <c:pt idx="3">
                  <c:v>Biologische Voeding</c:v>
                </c:pt>
                <c:pt idx="4">
                  <c:v>Zingeving</c:v>
                </c:pt>
                <c:pt idx="5">
                  <c:v>Werktevredenheid</c:v>
                </c:pt>
              </c:strCache>
            </c:strRef>
          </c:cat>
          <c:val>
            <c:numRef>
              <c:f>'lijsten en berekeningen'!$B$2:$G$2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25D-4EF0-A1EB-51291E2FBE30}"/>
            </c:ext>
          </c:extLst>
        </c:ser>
        <c:ser>
          <c:idx val="1"/>
          <c:order val="1"/>
          <c:tx>
            <c:strRef>
              <c:f>'lijsten en berekeningen'!$A$3</c:f>
              <c:strCache>
                <c:ptCount val="1"/>
                <c:pt idx="0">
                  <c:v>Veerkracht</c:v>
                </c:pt>
              </c:strCache>
            </c:strRef>
          </c:tx>
          <c:spPr>
            <a:solidFill>
              <a:srgbClr val="92D050">
                <a:alpha val="62000"/>
              </a:srgbClr>
            </a:solidFill>
            <a:ln>
              <a:noFill/>
            </a:ln>
            <a:effectLst/>
          </c:spPr>
          <c:cat>
            <c:strRef>
              <c:f>'lijsten en berekeningen'!$B$1:$G$1</c:f>
              <c:strCache>
                <c:ptCount val="6"/>
                <c:pt idx="0">
                  <c:v>Stressreductie</c:v>
                </c:pt>
                <c:pt idx="1">
                  <c:v>Sociale relaties</c:v>
                </c:pt>
                <c:pt idx="2">
                  <c:v>Beweging</c:v>
                </c:pt>
                <c:pt idx="3">
                  <c:v>Biologische Voeding</c:v>
                </c:pt>
                <c:pt idx="4">
                  <c:v>Zingeving</c:v>
                </c:pt>
                <c:pt idx="5">
                  <c:v>Werktevredenheid</c:v>
                </c:pt>
              </c:strCache>
            </c:strRef>
          </c:cat>
          <c:val>
            <c:numRef>
              <c:f>'lijsten en berekeningen'!$B$3:$G$3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25D-4EF0-A1EB-51291E2FBE30}"/>
            </c:ext>
          </c:extLst>
        </c:ser>
        <c:dLbls>
          <c:showLegendKey val="0"/>
          <c:showVal val="0"/>
          <c:showCatName val="0"/>
          <c:showSerName val="0"/>
          <c:showPercent val="0"/>
          <c:showBubbleSize val="0"/>
        </c:dLbls>
        <c:axId val="469415176"/>
        <c:axId val="469414848"/>
      </c:radarChart>
      <c:catAx>
        <c:axId val="4694151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69414848"/>
        <c:crosses val="autoZero"/>
        <c:auto val="1"/>
        <c:lblAlgn val="ctr"/>
        <c:lblOffset val="100"/>
        <c:noMultiLvlLbl val="0"/>
      </c:catAx>
      <c:valAx>
        <c:axId val="469414848"/>
        <c:scaling>
          <c:orientation val="minMax"/>
        </c:scaling>
        <c:delete val="1"/>
        <c:axPos val="l"/>
        <c:numFmt formatCode="General" sourceLinked="1"/>
        <c:majorTickMark val="out"/>
        <c:minorTickMark val="none"/>
        <c:tickLblPos val="nextTo"/>
        <c:crossAx val="469415176"/>
        <c:crosses val="autoZero"/>
        <c:crossBetween val="between"/>
      </c:valAx>
      <c:spPr>
        <a:noFill/>
        <a:ln>
          <a:noFill/>
        </a:ln>
        <a:effectLst>
          <a:outerShdw dist="50800" dir="5400000" sx="1000" sy="1000" algn="ctr" rotWithShape="0">
            <a:srgbClr val="000000"/>
          </a:outerShdw>
        </a:effectLst>
      </c:spPr>
    </c:plotArea>
    <c:plotVisOnly val="1"/>
    <c:dispBlanksAs val="gap"/>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0128352117953009"/>
          <c:y val="7.0901533908827974E-2"/>
          <c:w val="0.89719663167104113"/>
          <c:h val="0.48358926228951404"/>
        </c:manualLayout>
      </c:layout>
      <c:barChart>
        <c:barDir val="col"/>
        <c:grouping val="stacked"/>
        <c:varyColors val="0"/>
        <c:ser>
          <c:idx val="2"/>
          <c:order val="0"/>
          <c:tx>
            <c:strRef>
              <c:f>'lijsten en berekeningen'!$A$8</c:f>
              <c:strCache>
                <c:ptCount val="1"/>
                <c:pt idx="0">
                  <c:v>%</c:v>
                </c:pt>
              </c:strCache>
            </c:strRef>
          </c:tx>
          <c:spPr>
            <a:solidFill>
              <a:schemeClr val="accent6">
                <a:tint val="86000"/>
              </a:schemeClr>
            </a:solidFill>
            <a:ln>
              <a:noFill/>
            </a:ln>
            <a:effectLst/>
          </c:spPr>
          <c:invertIfNegative val="0"/>
          <c:cat>
            <c:strRef>
              <c:f>'lijsten en berekeningen'!$B$5:$F$5</c:f>
              <c:strCache>
                <c:ptCount val="5"/>
                <c:pt idx="0">
                  <c:v>IQ</c:v>
                </c:pt>
                <c:pt idx="1">
                  <c:v>SQ</c:v>
                </c:pt>
                <c:pt idx="2">
                  <c:v>VQ</c:v>
                </c:pt>
                <c:pt idx="3">
                  <c:v>EQ</c:v>
                </c:pt>
                <c:pt idx="4">
                  <c:v>FQ</c:v>
                </c:pt>
              </c:strCache>
            </c:strRef>
          </c:cat>
          <c:val>
            <c:numRef>
              <c:f>'lijsten en berekeningen'!$B$8:$F$8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7A2-41C1-92BB-3C3B6D756697}"/>
            </c:ext>
          </c:extLst>
        </c:ser>
        <c:ser>
          <c:idx val="3"/>
          <c:order val="1"/>
          <c:tx>
            <c:strRef>
              <c:f>'lijsten en berekeningen'!$A$9</c:f>
              <c:strCache>
                <c:ptCount val="1"/>
                <c:pt idx="0">
                  <c:v>% verschil</c:v>
                </c:pt>
              </c:strCache>
            </c:strRef>
          </c:tx>
          <c:spPr>
            <a:solidFill>
              <a:schemeClr val="accent6">
                <a:tint val="58000"/>
              </a:schemeClr>
            </a:solidFill>
            <a:ln>
              <a:noFill/>
            </a:ln>
            <a:effectLst/>
          </c:spPr>
          <c:invertIfNegative val="0"/>
          <c:cat>
            <c:strRef>
              <c:f>'lijsten en berekeningen'!$B$5:$F$5</c:f>
              <c:strCache>
                <c:ptCount val="5"/>
                <c:pt idx="0">
                  <c:v>IQ</c:v>
                </c:pt>
                <c:pt idx="1">
                  <c:v>SQ</c:v>
                </c:pt>
                <c:pt idx="2">
                  <c:v>VQ</c:v>
                </c:pt>
                <c:pt idx="3">
                  <c:v>EQ</c:v>
                </c:pt>
                <c:pt idx="4">
                  <c:v>FQ</c:v>
                </c:pt>
              </c:strCache>
            </c:strRef>
          </c:cat>
          <c:val>
            <c:numRef>
              <c:f>'lijsten en berekeningen'!$B$9:$F$9</c:f>
              <c:numCache>
                <c:formatCode>0%</c:formatCode>
                <c:ptCount val="5"/>
                <c:pt idx="0">
                  <c:v>1</c:v>
                </c:pt>
                <c:pt idx="1">
                  <c:v>1</c:v>
                </c:pt>
                <c:pt idx="2">
                  <c:v>1</c:v>
                </c:pt>
                <c:pt idx="3">
                  <c:v>1</c:v>
                </c:pt>
                <c:pt idx="4">
                  <c:v>1</c:v>
                </c:pt>
              </c:numCache>
            </c:numRef>
          </c:val>
          <c:extLst>
            <c:ext xmlns:c16="http://schemas.microsoft.com/office/drawing/2014/chart" uri="{C3380CC4-5D6E-409C-BE32-E72D297353CC}">
              <c16:uniqueId val="{00000001-87A2-41C1-92BB-3C3B6D756697}"/>
            </c:ext>
          </c:extLst>
        </c:ser>
        <c:dLbls>
          <c:showLegendKey val="0"/>
          <c:showVal val="0"/>
          <c:showCatName val="0"/>
          <c:showSerName val="0"/>
          <c:showPercent val="0"/>
          <c:showBubbleSize val="0"/>
        </c:dLbls>
        <c:gapWidth val="150"/>
        <c:overlap val="100"/>
        <c:axId val="357371512"/>
        <c:axId val="357370200"/>
      </c:barChart>
      <c:catAx>
        <c:axId val="3573715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57370200"/>
        <c:crosses val="autoZero"/>
        <c:auto val="1"/>
        <c:lblAlgn val="ctr"/>
        <c:lblOffset val="100"/>
        <c:noMultiLvlLbl val="0"/>
      </c:catAx>
      <c:valAx>
        <c:axId val="357370200"/>
        <c:scaling>
          <c:orientation val="minMax"/>
        </c:scaling>
        <c:delete val="1"/>
        <c:axPos val="l"/>
        <c:majorGridlines>
          <c:spPr>
            <a:ln w="9525" cap="flat" cmpd="sng" algn="ctr">
              <a:noFill/>
              <a:round/>
            </a:ln>
            <a:effectLst/>
          </c:spPr>
        </c:majorGridlines>
        <c:numFmt formatCode="0%" sourceLinked="1"/>
        <c:majorTickMark val="none"/>
        <c:minorTickMark val="none"/>
        <c:tickLblPos val="nextTo"/>
        <c:crossAx val="357371512"/>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7.jpeg"/><Relationship Id="rId3" Type="http://schemas.openxmlformats.org/officeDocument/2006/relationships/image" Target="../media/image2.png"/><Relationship Id="rId7" Type="http://schemas.openxmlformats.org/officeDocument/2006/relationships/image" Target="../media/image6.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 Id="rId9"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3</xdr:col>
      <xdr:colOff>28576</xdr:colOff>
      <xdr:row>0</xdr:row>
      <xdr:rowOff>38100</xdr:rowOff>
    </xdr:from>
    <xdr:to>
      <xdr:col>8</xdr:col>
      <xdr:colOff>37293</xdr:colOff>
      <xdr:row>7</xdr:row>
      <xdr:rowOff>26292</xdr:rowOff>
    </xdr:to>
    <xdr:pic>
      <xdr:nvPicPr>
        <xdr:cNvPr id="4" name="Afbeelding 3">
          <a:extLst>
            <a:ext uri="{FF2B5EF4-FFF2-40B4-BE49-F238E27FC236}">
              <a16:creationId xmlns:a16="http://schemas.microsoft.com/office/drawing/2014/main" id="{D0D11AA9-1E93-489B-A453-A8591E2821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6" y="38100"/>
          <a:ext cx="1466042" cy="1445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717576</xdr:colOff>
      <xdr:row>5</xdr:row>
      <xdr:rowOff>151834</xdr:rowOff>
    </xdr:from>
    <xdr:to>
      <xdr:col>3</xdr:col>
      <xdr:colOff>441032</xdr:colOff>
      <xdr:row>18</xdr:row>
      <xdr:rowOff>144907</xdr:rowOff>
    </xdr:to>
    <xdr:graphicFrame macro="">
      <xdr:nvGraphicFramePr>
        <xdr:cNvPr id="6" name="Grafiek 1">
          <a:extLst>
            <a:ext uri="{FF2B5EF4-FFF2-40B4-BE49-F238E27FC236}">
              <a16:creationId xmlns:a16="http://schemas.microsoft.com/office/drawing/2014/main" id="{EB73871A-9D79-4BD6-A4A8-B0212BF051C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677331</xdr:colOff>
      <xdr:row>30</xdr:row>
      <xdr:rowOff>84667</xdr:rowOff>
    </xdr:from>
    <xdr:to>
      <xdr:col>9</xdr:col>
      <xdr:colOff>275165</xdr:colOff>
      <xdr:row>49</xdr:row>
      <xdr:rowOff>95250</xdr:rowOff>
    </xdr:to>
    <xdr:grpSp>
      <xdr:nvGrpSpPr>
        <xdr:cNvPr id="2" name="Groep 1">
          <a:extLst>
            <a:ext uri="{FF2B5EF4-FFF2-40B4-BE49-F238E27FC236}">
              <a16:creationId xmlns:a16="http://schemas.microsoft.com/office/drawing/2014/main" id="{DC3FFA01-0A97-4B19-A00F-F6AC3718F5C8}"/>
            </a:ext>
          </a:extLst>
        </xdr:cNvPr>
        <xdr:cNvGrpSpPr/>
      </xdr:nvGrpSpPr>
      <xdr:grpSpPr>
        <a:xfrm>
          <a:off x="677331" y="6688667"/>
          <a:ext cx="6371167" cy="3630083"/>
          <a:chOff x="3200400" y="5305425"/>
          <a:chExt cx="2514599" cy="1600200"/>
        </a:xfrm>
      </xdr:grpSpPr>
      <xdr:graphicFrame macro="">
        <xdr:nvGraphicFramePr>
          <xdr:cNvPr id="10" name="Grafiek 9">
            <a:extLst>
              <a:ext uri="{FF2B5EF4-FFF2-40B4-BE49-F238E27FC236}">
                <a16:creationId xmlns:a16="http://schemas.microsoft.com/office/drawing/2014/main" id="{67DA1D72-16EE-4BF5-B5D2-8C9CE7F5F12C}"/>
              </a:ext>
            </a:extLst>
          </xdr:cNvPr>
          <xdr:cNvGraphicFramePr>
            <a:graphicFrameLocks/>
          </xdr:cNvGraphicFramePr>
        </xdr:nvGraphicFramePr>
        <xdr:xfrm>
          <a:off x="3200400" y="5305425"/>
          <a:ext cx="2514599" cy="1600200"/>
        </xdr:xfrm>
        <a:graphic>
          <a:graphicData uri="http://schemas.openxmlformats.org/drawingml/2006/chart">
            <c:chart xmlns:c="http://schemas.openxmlformats.org/drawingml/2006/chart" xmlns:r="http://schemas.openxmlformats.org/officeDocument/2006/relationships" r:id="rId2"/>
          </a:graphicData>
        </a:graphic>
      </xdr:graphicFrame>
      <xdr:pic>
        <xdr:nvPicPr>
          <xdr:cNvPr id="9" name="Afbeelding 8">
            <a:extLst>
              <a:ext uri="{FF2B5EF4-FFF2-40B4-BE49-F238E27FC236}">
                <a16:creationId xmlns:a16="http://schemas.microsoft.com/office/drawing/2014/main" id="{1ABBB1CE-541C-42E6-9DEB-429A3E9CD4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68159" y="6045238"/>
            <a:ext cx="307612" cy="311672"/>
          </a:xfrm>
          <a:prstGeom prst="rect">
            <a:avLst/>
          </a:prstGeom>
        </xdr:spPr>
      </xdr:pic>
      <xdr:pic>
        <xdr:nvPicPr>
          <xdr:cNvPr id="11" name="Afbeelding 10">
            <a:extLst>
              <a:ext uri="{FF2B5EF4-FFF2-40B4-BE49-F238E27FC236}">
                <a16:creationId xmlns:a16="http://schemas.microsoft.com/office/drawing/2014/main" id="{90AE57D3-6FC3-4D92-8C59-011BE96B5F2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9613" y="6044071"/>
            <a:ext cx="307612" cy="304649"/>
          </a:xfrm>
          <a:prstGeom prst="rect">
            <a:avLst/>
          </a:prstGeom>
        </xdr:spPr>
      </xdr:pic>
      <xdr:pic>
        <xdr:nvPicPr>
          <xdr:cNvPr id="13" name="Afbeelding 12">
            <a:extLst>
              <a:ext uri="{FF2B5EF4-FFF2-40B4-BE49-F238E27FC236}">
                <a16:creationId xmlns:a16="http://schemas.microsoft.com/office/drawing/2014/main" id="{856250A5-22B6-43EA-A86D-D6D0D876B41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16814" y="6033679"/>
            <a:ext cx="307612" cy="307876"/>
          </a:xfrm>
          <a:prstGeom prst="rect">
            <a:avLst/>
          </a:prstGeom>
        </xdr:spPr>
      </xdr:pic>
      <xdr:pic>
        <xdr:nvPicPr>
          <xdr:cNvPr id="15" name="Afbeelding 14">
            <a:extLst>
              <a:ext uri="{FF2B5EF4-FFF2-40B4-BE49-F238E27FC236}">
                <a16:creationId xmlns:a16="http://schemas.microsoft.com/office/drawing/2014/main" id="{F55C0888-E21C-4A96-AAFC-08A9C073B7A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983337" y="6035011"/>
            <a:ext cx="307612" cy="309227"/>
          </a:xfrm>
          <a:prstGeom prst="rect">
            <a:avLst/>
          </a:prstGeom>
        </xdr:spPr>
      </xdr:pic>
      <xdr:pic>
        <xdr:nvPicPr>
          <xdr:cNvPr id="17" name="Afbeelding 16">
            <a:extLst>
              <a:ext uri="{FF2B5EF4-FFF2-40B4-BE49-F238E27FC236}">
                <a16:creationId xmlns:a16="http://schemas.microsoft.com/office/drawing/2014/main" id="{BC70B1DF-CC8D-4013-8176-F7064D5B004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32806" y="6048698"/>
            <a:ext cx="307612" cy="304917"/>
          </a:xfrm>
          <a:prstGeom prst="rect">
            <a:avLst/>
          </a:prstGeom>
        </xdr:spPr>
      </xdr:pic>
    </xdr:grpSp>
    <xdr:clientData/>
  </xdr:twoCellAnchor>
  <xdr:twoCellAnchor>
    <xdr:from>
      <xdr:col>10</xdr:col>
      <xdr:colOff>174624</xdr:colOff>
      <xdr:row>15</xdr:row>
      <xdr:rowOff>0</xdr:rowOff>
    </xdr:from>
    <xdr:to>
      <xdr:col>11</xdr:col>
      <xdr:colOff>497417</xdr:colOff>
      <xdr:row>19</xdr:row>
      <xdr:rowOff>157691</xdr:rowOff>
    </xdr:to>
    <xdr:pic>
      <xdr:nvPicPr>
        <xdr:cNvPr id="12" name="Afbeelding 11">
          <a:extLst>
            <a:ext uri="{FF2B5EF4-FFF2-40B4-BE49-F238E27FC236}">
              <a16:creationId xmlns:a16="http://schemas.microsoft.com/office/drawing/2014/main" id="{E5B6122E-D46D-4D21-9857-89901EB4B65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683624" y="4755463"/>
          <a:ext cx="936626" cy="937311"/>
        </a:xfrm>
        <a:prstGeom prst="rect">
          <a:avLst/>
        </a:prstGeom>
      </xdr:spPr>
    </xdr:pic>
    <xdr:clientData/>
  </xdr:twoCellAnchor>
  <xdr:twoCellAnchor editAs="oneCell">
    <xdr:from>
      <xdr:col>0</xdr:col>
      <xdr:colOff>84666</xdr:colOff>
      <xdr:row>2</xdr:row>
      <xdr:rowOff>169333</xdr:rowOff>
    </xdr:from>
    <xdr:to>
      <xdr:col>4</xdr:col>
      <xdr:colOff>587136</xdr:colOff>
      <xdr:row>22</xdr:row>
      <xdr:rowOff>95250</xdr:rowOff>
    </xdr:to>
    <xdr:pic>
      <xdr:nvPicPr>
        <xdr:cNvPr id="14" name="Afbeelding 13">
          <a:extLst>
            <a:ext uri="{FF2B5EF4-FFF2-40B4-BE49-F238E27FC236}">
              <a16:creationId xmlns:a16="http://schemas.microsoft.com/office/drawing/2014/main" id="{F0E68003-3AC1-4F68-A22D-1A032A2B85F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4666" y="1185333"/>
          <a:ext cx="3878553" cy="3820584"/>
        </a:xfrm>
        <a:prstGeom prst="rect">
          <a:avLst/>
        </a:prstGeom>
      </xdr:spPr>
    </xdr:pic>
    <xdr:clientData/>
  </xdr:twoCellAnchor>
</xdr:wsDr>
</file>

<file path=xl/tables/table1.xml><?xml version="1.0" encoding="utf-8"?>
<table xmlns="http://schemas.openxmlformats.org/spreadsheetml/2006/main" id="1" name="Tabel1" displayName="Tabel1" ref="A10:H81" totalsRowShown="0" headerRowDxfId="9" dataDxfId="8">
  <sortState ref="A11:H81">
    <sortCondition ref="A10:A81"/>
  </sortState>
  <tableColumns count="8">
    <tableColumn id="6" name=" " dataDxfId="7"/>
    <tableColumn id="7" name="Bewering" dataDxfId="6"/>
    <tableColumn id="4" name="." dataDxfId="5"/>
    <tableColumn id="2" name=".." dataDxfId="4"/>
    <tableColumn id="8" name="Score" dataDxfId="3"/>
    <tableColumn id="9" name="origineel nr" dataDxfId="2"/>
    <tableColumn id="1" name="Lange versie" dataDxfId="1"/>
    <tableColumn id="5" name="Suggestie" dataDxfId="0"/>
  </tableColumns>
  <tableStyleInfo name="TableStyleMedium7"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tabSelected="1" showRuler="0" topLeftCell="A13" zoomScaleNormal="100" zoomScalePageLayoutView="70" workbookViewId="0">
      <selection activeCell="E17" sqref="E17"/>
    </sheetView>
  </sheetViews>
  <sheetFormatPr defaultColWidth="9.140625" defaultRowHeight="12" x14ac:dyDescent="0.25"/>
  <cols>
    <col min="1" max="1" width="3.7109375" style="29" customWidth="1"/>
    <col min="2" max="2" width="23.5703125" style="29" customWidth="1"/>
    <col min="3" max="3" width="55.85546875" style="29" customWidth="1"/>
    <col min="4" max="4" width="10.28515625" style="30" customWidth="1"/>
    <col min="5" max="5" width="11.5703125" style="32" customWidth="1"/>
    <col min="6" max="6" width="16.7109375" style="36" hidden="1" customWidth="1"/>
    <col min="7" max="7" width="15.85546875" style="41" hidden="1" customWidth="1"/>
    <col min="8" max="8" width="9.140625" style="21" hidden="1" customWidth="1"/>
    <col min="9" max="13" width="9.140625" style="32" customWidth="1"/>
    <col min="14" max="16384" width="9.140625" style="32"/>
  </cols>
  <sheetData>
    <row r="1" spans="1:11" ht="15.75" thickBot="1" x14ac:dyDescent="0.3">
      <c r="A1" s="33"/>
      <c r="B1" s="34"/>
      <c r="C1" s="35" t="s">
        <v>76</v>
      </c>
      <c r="D1" s="28"/>
      <c r="E1" s="28"/>
      <c r="G1" s="36"/>
    </row>
    <row r="2" spans="1:11" ht="16.5" thickTop="1" thickBot="1" x14ac:dyDescent="0.3">
      <c r="A2" s="53" t="s">
        <v>77</v>
      </c>
      <c r="B2" s="54"/>
      <c r="C2" s="55"/>
      <c r="D2" s="58"/>
      <c r="E2" s="58"/>
      <c r="G2" s="36"/>
    </row>
    <row r="3" spans="1:11" ht="16.5" thickTop="1" thickBot="1" x14ac:dyDescent="0.3">
      <c r="A3" s="53" t="s">
        <v>79</v>
      </c>
      <c r="B3" s="54"/>
      <c r="C3" s="55"/>
      <c r="D3" s="58"/>
      <c r="E3" s="58"/>
      <c r="G3" s="36"/>
      <c r="K3" s="31"/>
    </row>
    <row r="4" spans="1:11" ht="16.5" thickTop="1" thickBot="1" x14ac:dyDescent="0.3">
      <c r="A4" s="53" t="s">
        <v>81</v>
      </c>
      <c r="B4" s="54"/>
      <c r="C4" s="56"/>
      <c r="D4" s="59"/>
      <c r="E4" s="59"/>
      <c r="G4" s="36"/>
      <c r="K4" s="31"/>
    </row>
    <row r="5" spans="1:11" ht="16.5" thickTop="1" thickBot="1" x14ac:dyDescent="0.3">
      <c r="A5" s="53" t="s">
        <v>82</v>
      </c>
      <c r="B5" s="54"/>
      <c r="C5" s="55"/>
      <c r="D5" s="58"/>
      <c r="E5" s="58"/>
      <c r="G5" s="36"/>
    </row>
    <row r="6" spans="1:11" ht="16.5" thickTop="1" thickBot="1" x14ac:dyDescent="0.3">
      <c r="A6" s="53" t="s">
        <v>83</v>
      </c>
      <c r="B6" s="54"/>
      <c r="C6" s="55"/>
      <c r="D6" s="58"/>
      <c r="E6" s="58"/>
      <c r="G6" s="36"/>
    </row>
    <row r="7" spans="1:11" ht="16.5" thickTop="1" thickBot="1" x14ac:dyDescent="0.3">
      <c r="A7" s="53" t="s">
        <v>84</v>
      </c>
      <c r="B7" s="54"/>
      <c r="C7" s="55"/>
      <c r="D7" s="58"/>
      <c r="E7" s="58"/>
      <c r="G7" s="36"/>
    </row>
    <row r="8" spans="1:11" ht="15.75" thickTop="1" x14ac:dyDescent="0.25">
      <c r="A8" s="51"/>
      <c r="B8" s="52"/>
      <c r="C8" s="50" t="s">
        <v>85</v>
      </c>
      <c r="D8" s="57"/>
      <c r="E8" s="57"/>
      <c r="G8" s="36"/>
    </row>
    <row r="9" spans="1:11" ht="66" customHeight="1" x14ac:dyDescent="0.25">
      <c r="A9" s="110" t="s">
        <v>114</v>
      </c>
      <c r="B9" s="111"/>
      <c r="C9" s="111"/>
      <c r="D9" s="111"/>
      <c r="E9" s="111"/>
      <c r="G9" s="36"/>
    </row>
    <row r="10" spans="1:11" s="37" customFormat="1" ht="15" x14ac:dyDescent="0.25">
      <c r="A10" s="42" t="s">
        <v>103</v>
      </c>
      <c r="B10" s="43" t="s">
        <v>104</v>
      </c>
      <c r="C10" s="44" t="s">
        <v>105</v>
      </c>
      <c r="D10" s="45" t="s">
        <v>106</v>
      </c>
      <c r="E10" s="46" t="s">
        <v>102</v>
      </c>
      <c r="F10" s="22" t="s">
        <v>86</v>
      </c>
      <c r="G10" s="22" t="s">
        <v>0</v>
      </c>
      <c r="H10" s="22" t="s">
        <v>75</v>
      </c>
    </row>
    <row r="11" spans="1:11" ht="15" customHeight="1" x14ac:dyDescent="0.25">
      <c r="A11" s="25">
        <v>1</v>
      </c>
      <c r="B11" s="25" t="s">
        <v>28</v>
      </c>
      <c r="C11" s="26"/>
      <c r="D11" s="26"/>
      <c r="E11" s="27"/>
      <c r="F11" s="23">
        <v>1</v>
      </c>
      <c r="G11" s="21" t="s">
        <v>25</v>
      </c>
      <c r="H11" s="21" t="s">
        <v>4</v>
      </c>
    </row>
    <row r="12" spans="1:11" ht="15" customHeight="1" x14ac:dyDescent="0.25">
      <c r="A12" s="25">
        <v>2</v>
      </c>
      <c r="B12" s="25" t="s">
        <v>10</v>
      </c>
      <c r="C12" s="26"/>
      <c r="D12" s="26"/>
      <c r="E12" s="102"/>
      <c r="F12" s="24">
        <v>8</v>
      </c>
      <c r="G12" s="21" t="s">
        <v>25</v>
      </c>
      <c r="H12" s="21" t="s">
        <v>4</v>
      </c>
    </row>
    <row r="13" spans="1:11" ht="15" customHeight="1" x14ac:dyDescent="0.25">
      <c r="A13" s="25">
        <v>3</v>
      </c>
      <c r="B13" s="25" t="s">
        <v>5</v>
      </c>
      <c r="C13" s="26"/>
      <c r="D13" s="26"/>
      <c r="E13" s="102"/>
      <c r="F13" s="24">
        <v>2</v>
      </c>
      <c r="G13" s="21" t="s">
        <v>25</v>
      </c>
      <c r="H13" s="21" t="s">
        <v>4</v>
      </c>
    </row>
    <row r="14" spans="1:11" ht="15" customHeight="1" x14ac:dyDescent="0.25">
      <c r="A14" s="25">
        <v>4</v>
      </c>
      <c r="B14" s="25" t="s">
        <v>6</v>
      </c>
      <c r="C14" s="26"/>
      <c r="D14" s="26"/>
      <c r="E14" s="102"/>
      <c r="F14" s="24">
        <v>3</v>
      </c>
      <c r="G14" s="21" t="s">
        <v>25</v>
      </c>
      <c r="H14" s="21" t="s">
        <v>4</v>
      </c>
    </row>
    <row r="15" spans="1:11" ht="15" customHeight="1" x14ac:dyDescent="0.25">
      <c r="A15" s="25">
        <v>5</v>
      </c>
      <c r="B15" s="25" t="s">
        <v>7</v>
      </c>
      <c r="C15" s="26"/>
      <c r="D15" s="26"/>
      <c r="E15" s="102"/>
      <c r="F15" s="24">
        <v>4</v>
      </c>
      <c r="G15" s="21" t="s">
        <v>25</v>
      </c>
      <c r="H15" s="21" t="s">
        <v>4</v>
      </c>
    </row>
    <row r="16" spans="1:11" ht="15" customHeight="1" x14ac:dyDescent="0.25">
      <c r="A16" s="25">
        <v>6</v>
      </c>
      <c r="B16" s="25" t="s">
        <v>26</v>
      </c>
      <c r="C16" s="26"/>
      <c r="D16" s="26"/>
      <c r="E16" s="102"/>
      <c r="F16" s="24">
        <v>5</v>
      </c>
      <c r="G16" s="21" t="s">
        <v>25</v>
      </c>
      <c r="H16" s="21" t="s">
        <v>4</v>
      </c>
    </row>
    <row r="17" spans="1:8" ht="15" customHeight="1" x14ac:dyDescent="0.25">
      <c r="A17" s="25">
        <v>7</v>
      </c>
      <c r="B17" s="25" t="s">
        <v>8</v>
      </c>
      <c r="C17" s="26"/>
      <c r="D17" s="26"/>
      <c r="E17" s="102"/>
      <c r="F17" s="24">
        <v>6</v>
      </c>
      <c r="G17" s="21" t="s">
        <v>25</v>
      </c>
      <c r="H17" s="21" t="s">
        <v>4</v>
      </c>
    </row>
    <row r="18" spans="1:8" ht="15" customHeight="1" x14ac:dyDescent="0.25">
      <c r="A18" s="25">
        <v>8</v>
      </c>
      <c r="B18" s="25" t="s">
        <v>9</v>
      </c>
      <c r="C18" s="26"/>
      <c r="D18" s="26"/>
      <c r="E18" s="102"/>
      <c r="F18" s="24">
        <v>7</v>
      </c>
      <c r="G18" s="21" t="s">
        <v>25</v>
      </c>
      <c r="H18" s="21" t="s">
        <v>4</v>
      </c>
    </row>
    <row r="19" spans="1:8" ht="15" customHeight="1" x14ac:dyDescent="0.25">
      <c r="A19" s="25">
        <v>9</v>
      </c>
      <c r="B19" s="25" t="s">
        <v>27</v>
      </c>
      <c r="C19" s="26"/>
      <c r="D19" s="26"/>
      <c r="E19" s="102"/>
      <c r="F19" s="24">
        <v>9</v>
      </c>
      <c r="G19" s="21" t="s">
        <v>25</v>
      </c>
      <c r="H19" s="21" t="s">
        <v>4</v>
      </c>
    </row>
    <row r="20" spans="1:8" ht="15" customHeight="1" x14ac:dyDescent="0.25">
      <c r="A20" s="25">
        <v>10</v>
      </c>
      <c r="B20" s="25" t="s">
        <v>29</v>
      </c>
      <c r="C20" s="26"/>
      <c r="D20" s="26"/>
      <c r="E20" s="102"/>
      <c r="F20" s="24">
        <v>10</v>
      </c>
      <c r="G20" s="21" t="s">
        <v>25</v>
      </c>
      <c r="H20" s="21" t="s">
        <v>4</v>
      </c>
    </row>
    <row r="21" spans="1:8" ht="15" customHeight="1" x14ac:dyDescent="0.25">
      <c r="A21" s="25">
        <v>11</v>
      </c>
      <c r="B21" s="25" t="s">
        <v>11</v>
      </c>
      <c r="C21" s="26"/>
      <c r="D21" s="26"/>
      <c r="E21" s="102"/>
      <c r="F21" s="24">
        <v>11</v>
      </c>
      <c r="G21" s="21" t="s">
        <v>30</v>
      </c>
      <c r="H21" s="21" t="s">
        <v>2</v>
      </c>
    </row>
    <row r="22" spans="1:8" ht="15" customHeight="1" x14ac:dyDescent="0.25">
      <c r="A22" s="25">
        <v>12</v>
      </c>
      <c r="B22" s="25" t="s">
        <v>33</v>
      </c>
      <c r="C22" s="26"/>
      <c r="D22" s="26"/>
      <c r="E22" s="102"/>
      <c r="F22" s="24">
        <v>17</v>
      </c>
      <c r="G22" s="21" t="s">
        <v>30</v>
      </c>
      <c r="H22" s="21" t="s">
        <v>2</v>
      </c>
    </row>
    <row r="23" spans="1:8" ht="15" customHeight="1" x14ac:dyDescent="0.25">
      <c r="A23" s="25">
        <v>13</v>
      </c>
      <c r="B23" s="25" t="s">
        <v>31</v>
      </c>
      <c r="C23" s="26"/>
      <c r="D23" s="26"/>
      <c r="E23" s="102"/>
      <c r="F23" s="24">
        <v>12</v>
      </c>
      <c r="G23" s="21" t="s">
        <v>30</v>
      </c>
      <c r="H23" s="21" t="s">
        <v>2</v>
      </c>
    </row>
    <row r="24" spans="1:8" ht="15" customHeight="1" x14ac:dyDescent="0.25">
      <c r="A24" s="25">
        <v>14</v>
      </c>
      <c r="B24" s="25" t="s">
        <v>38</v>
      </c>
      <c r="C24" s="26"/>
      <c r="D24" s="26"/>
      <c r="E24" s="102"/>
      <c r="F24" s="24">
        <v>13</v>
      </c>
      <c r="G24" s="21" t="s">
        <v>30</v>
      </c>
      <c r="H24" s="21" t="s">
        <v>2</v>
      </c>
    </row>
    <row r="25" spans="1:8" ht="15" customHeight="1" x14ac:dyDescent="0.25">
      <c r="A25" s="25">
        <v>15</v>
      </c>
      <c r="B25" s="25" t="s">
        <v>40</v>
      </c>
      <c r="C25" s="26"/>
      <c r="D25" s="26"/>
      <c r="E25" s="102"/>
      <c r="F25" s="24">
        <v>15</v>
      </c>
      <c r="G25" s="21" t="s">
        <v>30</v>
      </c>
      <c r="H25" s="21" t="s">
        <v>2</v>
      </c>
    </row>
    <row r="26" spans="1:8" ht="15" customHeight="1" x14ac:dyDescent="0.25">
      <c r="A26" s="25">
        <v>16</v>
      </c>
      <c r="B26" s="25" t="s">
        <v>12</v>
      </c>
      <c r="C26" s="26"/>
      <c r="D26" s="26"/>
      <c r="E26" s="102"/>
      <c r="F26" s="24">
        <v>16</v>
      </c>
      <c r="G26" s="21" t="s">
        <v>30</v>
      </c>
      <c r="H26" s="21" t="s">
        <v>2</v>
      </c>
    </row>
    <row r="27" spans="1:8" ht="15" customHeight="1" x14ac:dyDescent="0.25">
      <c r="A27" s="25">
        <v>17</v>
      </c>
      <c r="B27" s="25" t="s">
        <v>34</v>
      </c>
      <c r="C27" s="26"/>
      <c r="D27" s="26"/>
      <c r="E27" s="102"/>
      <c r="F27" s="24">
        <v>18</v>
      </c>
      <c r="G27" s="21" t="s">
        <v>30</v>
      </c>
      <c r="H27" s="21" t="s">
        <v>2</v>
      </c>
    </row>
    <row r="28" spans="1:8" ht="15" customHeight="1" x14ac:dyDescent="0.25">
      <c r="A28" s="25">
        <v>18</v>
      </c>
      <c r="B28" s="25" t="s">
        <v>32</v>
      </c>
      <c r="C28" s="26"/>
      <c r="D28" s="26"/>
      <c r="E28" s="102"/>
      <c r="F28" s="24">
        <v>14</v>
      </c>
      <c r="G28" s="21" t="s">
        <v>30</v>
      </c>
      <c r="H28" s="21" t="s">
        <v>2</v>
      </c>
    </row>
    <row r="29" spans="1:8" ht="15" customHeight="1" x14ac:dyDescent="0.25">
      <c r="A29" s="25">
        <v>19</v>
      </c>
      <c r="B29" s="25" t="s">
        <v>135</v>
      </c>
      <c r="C29" s="26"/>
      <c r="D29" s="26"/>
      <c r="E29" s="102"/>
      <c r="F29" s="24">
        <v>20</v>
      </c>
      <c r="G29" s="21" t="s">
        <v>30</v>
      </c>
      <c r="H29" s="21" t="s">
        <v>2</v>
      </c>
    </row>
    <row r="30" spans="1:8" ht="15" customHeight="1" x14ac:dyDescent="0.25">
      <c r="A30" s="25">
        <v>20</v>
      </c>
      <c r="B30" s="25" t="s">
        <v>41</v>
      </c>
      <c r="C30" s="26"/>
      <c r="D30" s="26"/>
      <c r="E30" s="102"/>
      <c r="F30" s="24">
        <v>19</v>
      </c>
      <c r="G30" s="21" t="s">
        <v>30</v>
      </c>
      <c r="H30" s="21" t="s">
        <v>2</v>
      </c>
    </row>
    <row r="31" spans="1:8" ht="15" customHeight="1" x14ac:dyDescent="0.25">
      <c r="A31" s="25">
        <v>21</v>
      </c>
      <c r="B31" s="25" t="s">
        <v>72</v>
      </c>
      <c r="C31" s="26"/>
      <c r="D31" s="26"/>
      <c r="E31" s="102"/>
      <c r="F31" s="24">
        <v>21</v>
      </c>
      <c r="G31" s="21" t="s">
        <v>35</v>
      </c>
      <c r="H31" s="21" t="s">
        <v>2</v>
      </c>
    </row>
    <row r="32" spans="1:8" ht="15" customHeight="1" x14ac:dyDescent="0.25">
      <c r="A32" s="25">
        <v>22</v>
      </c>
      <c r="B32" s="25" t="s">
        <v>37</v>
      </c>
      <c r="C32" s="26"/>
      <c r="D32" s="26"/>
      <c r="E32" s="102"/>
      <c r="F32" s="24">
        <v>22</v>
      </c>
      <c r="G32" s="21" t="s">
        <v>35</v>
      </c>
      <c r="H32" s="21" t="s">
        <v>1</v>
      </c>
    </row>
    <row r="33" spans="1:8" ht="15" customHeight="1" x14ac:dyDescent="0.25">
      <c r="A33" s="25">
        <v>23</v>
      </c>
      <c r="B33" s="25" t="s">
        <v>36</v>
      </c>
      <c r="C33" s="26"/>
      <c r="D33" s="26"/>
      <c r="E33" s="102"/>
      <c r="F33" s="24">
        <v>23</v>
      </c>
      <c r="G33" s="21" t="s">
        <v>35</v>
      </c>
      <c r="H33" s="21" t="s">
        <v>1</v>
      </c>
    </row>
    <row r="34" spans="1:8" ht="15" customHeight="1" x14ac:dyDescent="0.25">
      <c r="A34" s="25">
        <v>24</v>
      </c>
      <c r="B34" s="25" t="s">
        <v>13</v>
      </c>
      <c r="C34" s="26"/>
      <c r="D34" s="26"/>
      <c r="E34" s="102"/>
      <c r="F34" s="24">
        <v>25</v>
      </c>
      <c r="G34" s="21" t="s">
        <v>35</v>
      </c>
      <c r="H34" s="21" t="s">
        <v>1</v>
      </c>
    </row>
    <row r="35" spans="1:8" ht="15" customHeight="1" x14ac:dyDescent="0.25">
      <c r="A35" s="25">
        <v>25</v>
      </c>
      <c r="B35" s="25" t="s">
        <v>73</v>
      </c>
      <c r="C35" s="26"/>
      <c r="D35" s="26"/>
      <c r="E35" s="102"/>
      <c r="F35" s="24">
        <v>26</v>
      </c>
      <c r="G35" s="21" t="s">
        <v>35</v>
      </c>
      <c r="H35" s="21" t="s">
        <v>2</v>
      </c>
    </row>
    <row r="36" spans="1:8" ht="15" customHeight="1" x14ac:dyDescent="0.25">
      <c r="A36" s="25">
        <v>26</v>
      </c>
      <c r="B36" s="25" t="s">
        <v>17</v>
      </c>
      <c r="C36" s="26"/>
      <c r="D36" s="26"/>
      <c r="E36" s="102"/>
      <c r="F36" s="24">
        <v>27</v>
      </c>
      <c r="G36" s="21" t="s">
        <v>35</v>
      </c>
      <c r="H36" s="21" t="s">
        <v>1</v>
      </c>
    </row>
    <row r="37" spans="1:8" ht="15" customHeight="1" x14ac:dyDescent="0.25">
      <c r="A37" s="25">
        <v>27</v>
      </c>
      <c r="B37" s="25" t="s">
        <v>39</v>
      </c>
      <c r="C37" s="26"/>
      <c r="D37" s="26"/>
      <c r="E37" s="102"/>
      <c r="F37" s="24">
        <v>28</v>
      </c>
      <c r="G37" s="21" t="s">
        <v>35</v>
      </c>
      <c r="H37" s="21" t="s">
        <v>2</v>
      </c>
    </row>
    <row r="38" spans="1:8" ht="15" customHeight="1" x14ac:dyDescent="0.25">
      <c r="A38" s="25">
        <v>28</v>
      </c>
      <c r="B38" s="25" t="s">
        <v>134</v>
      </c>
      <c r="C38" s="26"/>
      <c r="D38" s="26"/>
      <c r="E38" s="102"/>
      <c r="F38" s="24">
        <v>24</v>
      </c>
      <c r="G38" s="21" t="s">
        <v>35</v>
      </c>
      <c r="H38" s="21" t="s">
        <v>2</v>
      </c>
    </row>
    <row r="39" spans="1:8" ht="15" customHeight="1" x14ac:dyDescent="0.25">
      <c r="A39" s="25">
        <v>29</v>
      </c>
      <c r="B39" s="25" t="s">
        <v>136</v>
      </c>
      <c r="C39" s="26"/>
      <c r="D39" s="26"/>
      <c r="E39" s="102"/>
      <c r="F39" s="24"/>
      <c r="G39" s="21" t="s">
        <v>35</v>
      </c>
      <c r="H39" s="21" t="s">
        <v>1</v>
      </c>
    </row>
    <row r="40" spans="1:8" ht="15" customHeight="1" x14ac:dyDescent="0.25">
      <c r="A40" s="25">
        <v>30</v>
      </c>
      <c r="B40" s="25" t="s">
        <v>42</v>
      </c>
      <c r="C40" s="26"/>
      <c r="D40" s="26"/>
      <c r="E40" s="102"/>
      <c r="F40" s="24">
        <v>30</v>
      </c>
      <c r="G40" s="21" t="s">
        <v>35</v>
      </c>
      <c r="H40" s="21" t="s">
        <v>2</v>
      </c>
    </row>
    <row r="41" spans="1:8" ht="15" customHeight="1" x14ac:dyDescent="0.25">
      <c r="A41" s="25">
        <v>31</v>
      </c>
      <c r="B41" s="25" t="s">
        <v>47</v>
      </c>
      <c r="C41" s="26"/>
      <c r="D41" s="26"/>
      <c r="E41" s="102"/>
      <c r="F41" s="24">
        <v>31</v>
      </c>
      <c r="G41" s="21" t="s">
        <v>43</v>
      </c>
      <c r="H41" s="21" t="s">
        <v>1</v>
      </c>
    </row>
    <row r="42" spans="1:8" ht="15" customHeight="1" x14ac:dyDescent="0.25">
      <c r="A42" s="25">
        <v>32</v>
      </c>
      <c r="B42" s="25" t="s">
        <v>46</v>
      </c>
      <c r="C42" s="26"/>
      <c r="D42" s="26"/>
      <c r="E42" s="102"/>
      <c r="F42" s="24">
        <v>32</v>
      </c>
      <c r="G42" s="21" t="s">
        <v>43</v>
      </c>
      <c r="H42" s="21" t="s">
        <v>1</v>
      </c>
    </row>
    <row r="43" spans="1:8" ht="15" customHeight="1" x14ac:dyDescent="0.25">
      <c r="A43" s="25">
        <v>33</v>
      </c>
      <c r="B43" s="25" t="s">
        <v>14</v>
      </c>
      <c r="C43" s="26"/>
      <c r="D43" s="26"/>
      <c r="E43" s="102"/>
      <c r="F43" s="24">
        <v>33</v>
      </c>
      <c r="G43" s="21" t="s">
        <v>43</v>
      </c>
      <c r="H43" s="21" t="s">
        <v>1</v>
      </c>
    </row>
    <row r="44" spans="1:8" ht="15" customHeight="1" x14ac:dyDescent="0.25">
      <c r="A44" s="25">
        <v>34</v>
      </c>
      <c r="B44" s="25" t="s">
        <v>15</v>
      </c>
      <c r="C44" s="26"/>
      <c r="D44" s="26"/>
      <c r="E44" s="102"/>
      <c r="F44" s="24">
        <v>34</v>
      </c>
      <c r="G44" s="21" t="s">
        <v>43</v>
      </c>
      <c r="H44" s="21" t="s">
        <v>1</v>
      </c>
    </row>
    <row r="45" spans="1:8" ht="15" customHeight="1" x14ac:dyDescent="0.25">
      <c r="A45" s="25">
        <v>35</v>
      </c>
      <c r="B45" s="25" t="s">
        <v>44</v>
      </c>
      <c r="C45" s="26"/>
      <c r="D45" s="26"/>
      <c r="E45" s="102"/>
      <c r="F45" s="24">
        <v>35</v>
      </c>
      <c r="G45" s="21" t="s">
        <v>43</v>
      </c>
      <c r="H45" s="21" t="s">
        <v>1</v>
      </c>
    </row>
    <row r="46" spans="1:8" ht="15" customHeight="1" x14ac:dyDescent="0.25">
      <c r="A46" s="25">
        <v>36</v>
      </c>
      <c r="B46" s="25" t="s">
        <v>45</v>
      </c>
      <c r="C46" s="26"/>
      <c r="D46" s="26"/>
      <c r="E46" s="102"/>
      <c r="F46" s="24">
        <v>36</v>
      </c>
      <c r="G46" s="21" t="s">
        <v>43</v>
      </c>
      <c r="H46" s="21" t="s">
        <v>1</v>
      </c>
    </row>
    <row r="47" spans="1:8" ht="15" customHeight="1" x14ac:dyDescent="0.25">
      <c r="A47" s="25">
        <v>37</v>
      </c>
      <c r="B47" s="25" t="s">
        <v>70</v>
      </c>
      <c r="C47" s="26"/>
      <c r="D47" s="26"/>
      <c r="E47" s="102"/>
      <c r="F47" s="24">
        <v>37</v>
      </c>
      <c r="G47" s="21" t="s">
        <v>43</v>
      </c>
      <c r="H47" s="21" t="s">
        <v>1</v>
      </c>
    </row>
    <row r="48" spans="1:8" ht="15" customHeight="1" x14ac:dyDescent="0.25">
      <c r="A48" s="25">
        <v>38</v>
      </c>
      <c r="B48" s="25" t="s">
        <v>69</v>
      </c>
      <c r="C48" s="26"/>
      <c r="D48" s="26"/>
      <c r="E48" s="102"/>
      <c r="F48" s="24">
        <v>38</v>
      </c>
      <c r="G48" s="21" t="s">
        <v>43</v>
      </c>
      <c r="H48" s="21" t="s">
        <v>1</v>
      </c>
    </row>
    <row r="49" spans="1:9" ht="15" customHeight="1" x14ac:dyDescent="0.25">
      <c r="A49" s="25">
        <v>39</v>
      </c>
      <c r="B49" s="25" t="s">
        <v>71</v>
      </c>
      <c r="C49" s="26"/>
      <c r="D49" s="26"/>
      <c r="E49" s="102"/>
      <c r="F49" s="24">
        <v>39</v>
      </c>
      <c r="G49" s="21" t="s">
        <v>43</v>
      </c>
      <c r="H49" s="21" t="s">
        <v>1</v>
      </c>
    </row>
    <row r="50" spans="1:9" ht="15" customHeight="1" x14ac:dyDescent="0.25">
      <c r="A50" s="25">
        <v>40</v>
      </c>
      <c r="B50" s="25" t="s">
        <v>16</v>
      </c>
      <c r="C50" s="26"/>
      <c r="D50" s="26"/>
      <c r="E50" s="102"/>
      <c r="F50" s="24">
        <v>40</v>
      </c>
      <c r="G50" s="21" t="s">
        <v>43</v>
      </c>
      <c r="H50" s="21" t="s">
        <v>1</v>
      </c>
    </row>
    <row r="51" spans="1:9" ht="15" customHeight="1" x14ac:dyDescent="0.25">
      <c r="A51" s="25">
        <v>41</v>
      </c>
      <c r="B51" s="25" t="s">
        <v>52</v>
      </c>
      <c r="C51" s="26"/>
      <c r="D51" s="26"/>
      <c r="E51" s="102"/>
      <c r="F51" s="24">
        <v>41</v>
      </c>
      <c r="G51" s="21" t="s">
        <v>48</v>
      </c>
      <c r="H51" s="21" t="s">
        <v>3</v>
      </c>
    </row>
    <row r="52" spans="1:9" ht="15" customHeight="1" x14ac:dyDescent="0.25">
      <c r="A52" s="25">
        <v>42</v>
      </c>
      <c r="B52" s="25" t="s">
        <v>49</v>
      </c>
      <c r="C52" s="26"/>
      <c r="D52" s="26"/>
      <c r="E52" s="102"/>
      <c r="F52" s="24">
        <v>42</v>
      </c>
      <c r="G52" s="21" t="s">
        <v>48</v>
      </c>
      <c r="H52" s="21" t="s">
        <v>3</v>
      </c>
    </row>
    <row r="53" spans="1:9" ht="15" x14ac:dyDescent="0.25">
      <c r="A53" s="25">
        <v>43</v>
      </c>
      <c r="B53" s="25" t="s">
        <v>51</v>
      </c>
      <c r="C53" s="26"/>
      <c r="D53" s="26"/>
      <c r="E53" s="102"/>
      <c r="F53" s="24">
        <v>43</v>
      </c>
      <c r="G53" s="21" t="s">
        <v>48</v>
      </c>
      <c r="H53" s="21" t="s">
        <v>4</v>
      </c>
    </row>
    <row r="54" spans="1:9" ht="15" customHeight="1" x14ac:dyDescent="0.25">
      <c r="A54" s="25">
        <v>44</v>
      </c>
      <c r="B54" s="25" t="s">
        <v>18</v>
      </c>
      <c r="C54" s="26"/>
      <c r="D54" s="26"/>
      <c r="E54" s="102"/>
      <c r="F54" s="24">
        <v>44</v>
      </c>
      <c r="G54" s="21" t="s">
        <v>48</v>
      </c>
      <c r="H54" s="21" t="s">
        <v>3</v>
      </c>
    </row>
    <row r="55" spans="1:9" ht="15" customHeight="1" x14ac:dyDescent="0.25">
      <c r="A55" s="25">
        <v>45</v>
      </c>
      <c r="B55" s="25" t="s">
        <v>50</v>
      </c>
      <c r="C55" s="26"/>
      <c r="D55" s="26"/>
      <c r="E55" s="102"/>
      <c r="F55" s="24">
        <v>45</v>
      </c>
      <c r="G55" s="21" t="s">
        <v>48</v>
      </c>
      <c r="H55" s="21" t="s">
        <v>3</v>
      </c>
    </row>
    <row r="56" spans="1:9" ht="15" customHeight="1" x14ac:dyDescent="0.25">
      <c r="A56" s="25">
        <v>46</v>
      </c>
      <c r="B56" s="25" t="s">
        <v>19</v>
      </c>
      <c r="C56" s="26"/>
      <c r="D56" s="26"/>
      <c r="E56" s="102"/>
      <c r="F56" s="24">
        <v>46</v>
      </c>
      <c r="G56" s="21" t="s">
        <v>48</v>
      </c>
      <c r="H56" s="21" t="s">
        <v>4</v>
      </c>
    </row>
    <row r="57" spans="1:9" ht="15" customHeight="1" x14ac:dyDescent="0.25">
      <c r="A57" s="25">
        <v>47</v>
      </c>
      <c r="B57" s="25" t="s">
        <v>130</v>
      </c>
      <c r="C57" s="26"/>
      <c r="D57" s="26"/>
      <c r="E57" s="102"/>
      <c r="F57" s="24">
        <v>47</v>
      </c>
      <c r="G57" s="21" t="s">
        <v>48</v>
      </c>
      <c r="H57" s="21" t="s">
        <v>3</v>
      </c>
    </row>
    <row r="58" spans="1:9" ht="15" customHeight="1" x14ac:dyDescent="0.25">
      <c r="A58" s="25">
        <v>48</v>
      </c>
      <c r="B58" s="25" t="s">
        <v>131</v>
      </c>
      <c r="C58" s="26"/>
      <c r="D58" s="26"/>
      <c r="E58" s="102"/>
      <c r="F58" s="24">
        <v>48</v>
      </c>
      <c r="G58" s="21" t="s">
        <v>48</v>
      </c>
      <c r="H58" s="21" t="s">
        <v>4</v>
      </c>
    </row>
    <row r="59" spans="1:9" ht="15" customHeight="1" x14ac:dyDescent="0.25">
      <c r="A59" s="25">
        <v>49</v>
      </c>
      <c r="B59" s="25" t="s">
        <v>67</v>
      </c>
      <c r="C59" s="26"/>
      <c r="D59" s="26"/>
      <c r="E59" s="102"/>
      <c r="F59" s="24">
        <v>49</v>
      </c>
      <c r="G59" s="21" t="s">
        <v>48</v>
      </c>
      <c r="H59" s="21" t="s">
        <v>4</v>
      </c>
    </row>
    <row r="60" spans="1:9" ht="15" customHeight="1" x14ac:dyDescent="0.25">
      <c r="A60" s="25">
        <v>50</v>
      </c>
      <c r="B60" s="25" t="s">
        <v>132</v>
      </c>
      <c r="C60" s="26"/>
      <c r="D60" s="26"/>
      <c r="E60" s="102"/>
      <c r="F60" s="24">
        <v>50</v>
      </c>
      <c r="G60" s="21" t="s">
        <v>48</v>
      </c>
      <c r="H60" s="21" t="s">
        <v>4</v>
      </c>
    </row>
    <row r="61" spans="1:9" ht="15" customHeight="1" x14ac:dyDescent="0.25">
      <c r="A61" s="25">
        <v>51</v>
      </c>
      <c r="B61" s="25" t="s">
        <v>133</v>
      </c>
      <c r="C61" s="26"/>
      <c r="D61" s="26"/>
      <c r="E61" s="102"/>
      <c r="F61" s="24">
        <v>51</v>
      </c>
      <c r="G61" s="21" t="s">
        <v>58</v>
      </c>
      <c r="H61" s="21" t="s">
        <v>3</v>
      </c>
    </row>
    <row r="62" spans="1:9" ht="15" customHeight="1" x14ac:dyDescent="0.25">
      <c r="A62" s="25">
        <v>52</v>
      </c>
      <c r="B62" s="25" t="s">
        <v>55</v>
      </c>
      <c r="C62" s="26"/>
      <c r="D62" s="26"/>
      <c r="E62" s="102"/>
      <c r="F62" s="24">
        <v>52</v>
      </c>
      <c r="G62" s="21" t="s">
        <v>58</v>
      </c>
      <c r="H62" s="21" t="s">
        <v>3</v>
      </c>
      <c r="I62" s="101"/>
    </row>
    <row r="63" spans="1:9" ht="15" customHeight="1" x14ac:dyDescent="0.25">
      <c r="A63" s="25">
        <v>53</v>
      </c>
      <c r="B63" s="25" t="s">
        <v>57</v>
      </c>
      <c r="C63" s="26"/>
      <c r="D63" s="26"/>
      <c r="E63" s="102"/>
      <c r="F63" s="24">
        <v>53</v>
      </c>
      <c r="G63" s="21" t="s">
        <v>58</v>
      </c>
      <c r="H63" s="21" t="s">
        <v>3</v>
      </c>
      <c r="I63" s="101"/>
    </row>
    <row r="64" spans="1:9" ht="15" customHeight="1" x14ac:dyDescent="0.25">
      <c r="A64" s="25">
        <v>54</v>
      </c>
      <c r="B64" s="25" t="s">
        <v>54</v>
      </c>
      <c r="C64" s="26"/>
      <c r="D64" s="26"/>
      <c r="E64" s="102"/>
      <c r="F64" s="24">
        <v>54</v>
      </c>
      <c r="G64" s="21" t="s">
        <v>58</v>
      </c>
      <c r="H64" s="21" t="s">
        <v>3</v>
      </c>
    </row>
    <row r="65" spans="1:9" ht="15" customHeight="1" x14ac:dyDescent="0.25">
      <c r="A65" s="25">
        <v>55</v>
      </c>
      <c r="B65" s="25" t="s">
        <v>56</v>
      </c>
      <c r="C65" s="26"/>
      <c r="D65" s="26"/>
      <c r="E65" s="102"/>
      <c r="F65" s="24">
        <v>55</v>
      </c>
      <c r="G65" s="21" t="s">
        <v>58</v>
      </c>
      <c r="H65" s="21" t="s">
        <v>3</v>
      </c>
    </row>
    <row r="66" spans="1:9" ht="15" customHeight="1" x14ac:dyDescent="0.25">
      <c r="A66" s="25">
        <v>56</v>
      </c>
      <c r="B66" s="25" t="s">
        <v>107</v>
      </c>
      <c r="C66" s="26"/>
      <c r="D66" s="26"/>
      <c r="E66" s="102"/>
      <c r="F66" s="24">
        <v>56</v>
      </c>
      <c r="G66" s="21" t="s">
        <v>58</v>
      </c>
      <c r="H66" s="21" t="s">
        <v>3</v>
      </c>
      <c r="I66" s="101"/>
    </row>
    <row r="67" spans="1:9" ht="15" customHeight="1" x14ac:dyDescent="0.25">
      <c r="A67" s="25">
        <v>57</v>
      </c>
      <c r="B67" s="25" t="s">
        <v>59</v>
      </c>
      <c r="C67" s="26"/>
      <c r="D67" s="26"/>
      <c r="E67" s="102"/>
      <c r="F67" s="24">
        <v>57</v>
      </c>
      <c r="G67" s="21" t="s">
        <v>58</v>
      </c>
      <c r="H67" s="21" t="s">
        <v>3</v>
      </c>
    </row>
    <row r="68" spans="1:9" ht="15" customHeight="1" x14ac:dyDescent="0.25">
      <c r="A68" s="25">
        <v>58</v>
      </c>
      <c r="B68" s="25" t="s">
        <v>60</v>
      </c>
      <c r="C68" s="26"/>
      <c r="D68" s="26"/>
      <c r="E68" s="102"/>
      <c r="F68" s="24">
        <v>58</v>
      </c>
      <c r="G68" s="21" t="s">
        <v>58</v>
      </c>
      <c r="H68" s="21" t="s">
        <v>3</v>
      </c>
    </row>
    <row r="69" spans="1:9" ht="15" customHeight="1" x14ac:dyDescent="0.25">
      <c r="A69" s="25">
        <v>59</v>
      </c>
      <c r="B69" s="25" t="s">
        <v>61</v>
      </c>
      <c r="C69" s="26"/>
      <c r="D69" s="26"/>
      <c r="E69" s="102"/>
      <c r="F69" s="24">
        <v>59</v>
      </c>
      <c r="G69" s="21" t="s">
        <v>58</v>
      </c>
      <c r="H69" s="21" t="s">
        <v>3</v>
      </c>
    </row>
    <row r="70" spans="1:9" ht="15" customHeight="1" x14ac:dyDescent="0.25">
      <c r="A70" s="25">
        <v>60</v>
      </c>
      <c r="B70" s="25" t="s">
        <v>62</v>
      </c>
      <c r="C70" s="26"/>
      <c r="D70" s="26"/>
      <c r="E70" s="102"/>
      <c r="F70" s="24">
        <v>60</v>
      </c>
      <c r="G70" s="21" t="s">
        <v>58</v>
      </c>
      <c r="H70" s="21" t="s">
        <v>3</v>
      </c>
    </row>
    <row r="71" spans="1:9" ht="16.5" customHeight="1" x14ac:dyDescent="0.25">
      <c r="A71" s="25">
        <v>61</v>
      </c>
      <c r="B71" s="25" t="s">
        <v>63</v>
      </c>
      <c r="C71" s="26"/>
      <c r="D71" s="26"/>
      <c r="E71" s="102"/>
      <c r="F71" s="24">
        <v>61</v>
      </c>
      <c r="G71" s="21" t="s">
        <v>53</v>
      </c>
      <c r="H71" s="21" t="s">
        <v>68</v>
      </c>
    </row>
    <row r="72" spans="1:9" ht="15" customHeight="1" x14ac:dyDescent="0.25">
      <c r="A72" s="25">
        <v>62</v>
      </c>
      <c r="B72" s="25" t="s">
        <v>20</v>
      </c>
      <c r="C72" s="26"/>
      <c r="D72" s="26"/>
      <c r="E72" s="102"/>
      <c r="F72" s="24">
        <v>62</v>
      </c>
      <c r="G72" s="21" t="s">
        <v>53</v>
      </c>
      <c r="H72" s="21" t="s">
        <v>68</v>
      </c>
    </row>
    <row r="73" spans="1:9" ht="15" customHeight="1" x14ac:dyDescent="0.25">
      <c r="A73" s="25">
        <v>63</v>
      </c>
      <c r="B73" s="25" t="s">
        <v>21</v>
      </c>
      <c r="C73" s="26"/>
      <c r="D73" s="26"/>
      <c r="E73" s="102"/>
      <c r="F73" s="24">
        <v>63</v>
      </c>
      <c r="G73" s="21" t="s">
        <v>53</v>
      </c>
      <c r="H73" s="21" t="s">
        <v>68</v>
      </c>
    </row>
    <row r="74" spans="1:9" ht="15" customHeight="1" x14ac:dyDescent="0.25">
      <c r="A74" s="25">
        <v>64</v>
      </c>
      <c r="B74" s="25" t="s">
        <v>23</v>
      </c>
      <c r="C74" s="26"/>
      <c r="D74" s="26"/>
      <c r="E74" s="102"/>
      <c r="F74" s="24">
        <v>65</v>
      </c>
      <c r="G74" s="21" t="s">
        <v>53</v>
      </c>
      <c r="H74" s="21" t="s">
        <v>68</v>
      </c>
    </row>
    <row r="75" spans="1:9" ht="15" customHeight="1" x14ac:dyDescent="0.25">
      <c r="A75" s="25">
        <v>65</v>
      </c>
      <c r="B75" s="25" t="s">
        <v>22</v>
      </c>
      <c r="C75" s="26"/>
      <c r="D75" s="26"/>
      <c r="E75" s="102"/>
      <c r="F75" s="24">
        <v>64</v>
      </c>
      <c r="G75" s="21" t="s">
        <v>53</v>
      </c>
      <c r="H75" s="21" t="s">
        <v>68</v>
      </c>
    </row>
    <row r="76" spans="1:9" ht="15" customHeight="1" x14ac:dyDescent="0.25">
      <c r="A76" s="25">
        <v>66</v>
      </c>
      <c r="B76" s="25" t="s">
        <v>24</v>
      </c>
      <c r="C76" s="26"/>
      <c r="D76" s="26"/>
      <c r="E76" s="102"/>
      <c r="F76" s="24">
        <v>66</v>
      </c>
      <c r="G76" s="21" t="s">
        <v>53</v>
      </c>
      <c r="H76" s="21" t="s">
        <v>68</v>
      </c>
    </row>
    <row r="77" spans="1:9" ht="15" customHeight="1" x14ac:dyDescent="0.25">
      <c r="A77" s="25">
        <v>67</v>
      </c>
      <c r="B77" s="25" t="s">
        <v>64</v>
      </c>
      <c r="C77" s="26"/>
      <c r="D77" s="26"/>
      <c r="E77" s="102"/>
      <c r="F77" s="24">
        <v>67</v>
      </c>
      <c r="G77" s="21" t="s">
        <v>53</v>
      </c>
      <c r="H77" s="21" t="s">
        <v>68</v>
      </c>
    </row>
    <row r="78" spans="1:9" ht="15" customHeight="1" x14ac:dyDescent="0.25">
      <c r="A78" s="25">
        <v>68</v>
      </c>
      <c r="B78" s="25" t="s">
        <v>65</v>
      </c>
      <c r="C78" s="26"/>
      <c r="D78" s="26"/>
      <c r="E78" s="102"/>
      <c r="F78" s="24">
        <v>68</v>
      </c>
      <c r="G78" s="21" t="s">
        <v>53</v>
      </c>
      <c r="H78" s="21" t="s">
        <v>68</v>
      </c>
    </row>
    <row r="79" spans="1:9" ht="15" customHeight="1" x14ac:dyDescent="0.25">
      <c r="A79" s="25">
        <v>69</v>
      </c>
      <c r="B79" s="25" t="s">
        <v>66</v>
      </c>
      <c r="C79" s="26"/>
      <c r="D79" s="26"/>
      <c r="E79" s="102"/>
      <c r="F79" s="24">
        <v>69</v>
      </c>
      <c r="G79" s="21" t="s">
        <v>53</v>
      </c>
      <c r="H79" s="21" t="s">
        <v>68</v>
      </c>
    </row>
    <row r="80" spans="1:9" ht="15" customHeight="1" x14ac:dyDescent="0.25">
      <c r="A80" s="25">
        <v>70</v>
      </c>
      <c r="B80" s="25" t="s">
        <v>74</v>
      </c>
      <c r="C80" s="26"/>
      <c r="D80" s="26"/>
      <c r="E80" s="102"/>
      <c r="F80" s="24">
        <v>70</v>
      </c>
      <c r="G80" s="21" t="s">
        <v>53</v>
      </c>
      <c r="H80" s="21" t="s">
        <v>68</v>
      </c>
    </row>
    <row r="81" spans="1:8" ht="17.45" customHeight="1" x14ac:dyDescent="0.25">
      <c r="A81" s="25"/>
      <c r="B81" s="25"/>
      <c r="C81" s="26"/>
      <c r="D81" s="26"/>
      <c r="E81" s="102"/>
      <c r="F81" s="24"/>
      <c r="G81" s="21"/>
    </row>
    <row r="82" spans="1:8" s="31" customFormat="1" x14ac:dyDescent="0.25">
      <c r="A82" s="29"/>
      <c r="B82" s="29"/>
      <c r="C82" s="29"/>
      <c r="D82" s="30"/>
      <c r="F82" s="21"/>
      <c r="G82" s="38"/>
      <c r="H82" s="21"/>
    </row>
    <row r="83" spans="1:8" s="31" customFormat="1" ht="15" x14ac:dyDescent="0.25">
      <c r="A83" s="98" t="s">
        <v>137</v>
      </c>
      <c r="B83" s="99"/>
      <c r="C83" s="29"/>
      <c r="D83" s="30"/>
      <c r="F83" s="39"/>
      <c r="G83" s="40"/>
      <c r="H83" s="21"/>
    </row>
  </sheetData>
  <sheetProtection algorithmName="SHA-512" hashValue="Pfw2N8LxGA2WeRHuYIouMmbR4nGMfyotBsR6I9I9hAbVt2u5XYyAtXGXvGq+3VYYIzh8f4pDbJaaRkPKe1q8zg==" saltValue="Gr52DMLHd9RT0BKDANUgew==" spinCount="100000" sheet="1" objects="1" scenarios="1" selectLockedCells="1"/>
  <mergeCells count="1">
    <mergeCell ref="A9:E9"/>
  </mergeCells>
  <dataValidations count="2">
    <dataValidation type="whole" allowBlank="1" showInputMessage="1" showErrorMessage="1" sqref="C6:E6">
      <formula1>50</formula1>
      <formula2>235</formula2>
    </dataValidation>
    <dataValidation type="whole" allowBlank="1" showInputMessage="1" showErrorMessage="1" sqref="C7:E7">
      <formula1>20</formula1>
      <formula2>200</formula2>
    </dataValidation>
  </dataValidations>
  <printOptions horizontalCentered="1"/>
  <pageMargins left="0.23622047244094491" right="0.23622047244094491" top="0.74803149606299213" bottom="0.74803149606299213" header="0.31496062992125984" footer="0.31496062992125984"/>
  <pageSetup paperSize="9" scale="86" orientation="portrait" r:id="rId1"/>
  <headerFooter>
    <oddHeader xml:space="preserve">&amp;C&amp;8Vragenlijst Leefstijlcirkel 2.0&amp;11
</oddHeader>
    <oddFooter>&amp;C&amp;8Active Health 4 Life&amp;11
&amp;R&amp;8&amp;P van &amp;N</oddFooter>
  </headerFooter>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'lijsten en berekeningen'!$A$11:$A$12</xm:f>
          </x14:formula1>
          <xm:sqref>C5:E5</xm:sqref>
        </x14:dataValidation>
        <x14:dataValidation type="list" allowBlank="1" showInputMessage="1" showErrorMessage="1">
          <x14:formula1>
            <xm:f>'lijsten en berekeningen'!$A$13:$A$22</xm:f>
          </x14:formula1>
          <xm:sqref>E11:G81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showGridLines="0" zoomScale="90" zoomScaleNormal="90" workbookViewId="0">
      <selection activeCell="H21" sqref="H21"/>
    </sheetView>
  </sheetViews>
  <sheetFormatPr defaultColWidth="9.140625" defaultRowHeight="15" x14ac:dyDescent="0.25"/>
  <cols>
    <col min="1" max="1" width="23" style="47" customWidth="1"/>
    <col min="2" max="5" width="9.140625" style="47"/>
    <col min="6" max="6" width="4" style="47" customWidth="1"/>
    <col min="7" max="7" width="16.85546875" style="48" customWidth="1"/>
    <col min="8" max="8" width="11.5703125" style="48" bestFit="1" customWidth="1"/>
    <col min="9" max="9" width="9.42578125" style="48" bestFit="1" customWidth="1"/>
    <col min="10" max="10" width="20.85546875" style="48" customWidth="1"/>
    <col min="11" max="16384" width="9.140625" style="47"/>
  </cols>
  <sheetData>
    <row r="1" spans="1:12" ht="63.75" x14ac:dyDescent="1.05">
      <c r="A1" s="60"/>
      <c r="B1" s="61"/>
      <c r="C1" s="61"/>
      <c r="D1" s="112" t="str">
        <f>IF(Vragenlijst!C2="","",Vragenlijst!C2)</f>
        <v/>
      </c>
      <c r="E1" s="113"/>
      <c r="F1" s="113"/>
      <c r="G1" s="62" t="str">
        <f>IF(Vragenlijst!C3="","",Vragenlijst!C3)</f>
        <v/>
      </c>
      <c r="H1" s="63"/>
      <c r="I1" s="63"/>
      <c r="J1" s="64"/>
      <c r="K1" s="65"/>
      <c r="L1" s="66"/>
    </row>
    <row r="2" spans="1:12" ht="15.75" thickBot="1" x14ac:dyDescent="0.3">
      <c r="A2" s="67"/>
      <c r="B2" s="68"/>
      <c r="C2" s="68"/>
      <c r="D2" s="68"/>
      <c r="E2" s="68"/>
      <c r="F2" s="69"/>
      <c r="G2" s="70"/>
      <c r="H2" s="70"/>
      <c r="I2" s="70"/>
      <c r="J2" s="70"/>
      <c r="K2" s="68"/>
      <c r="L2" s="71"/>
    </row>
    <row r="3" spans="1:12" ht="15.75" thickBot="1" x14ac:dyDescent="0.3">
      <c r="A3" s="67"/>
      <c r="B3" s="68"/>
      <c r="C3" s="25"/>
      <c r="D3" s="25"/>
      <c r="E3" s="25"/>
      <c r="F3" s="69"/>
      <c r="G3" s="72" t="str">
        <f>Vragenlijst!A5</f>
        <v>Geslacht</v>
      </c>
      <c r="H3" s="104" t="str">
        <f>IF(Vragenlijst!C4="","",Vragenlijst!C5)</f>
        <v/>
      </c>
      <c r="I3" s="105"/>
      <c r="J3" s="106" t="s">
        <v>91</v>
      </c>
      <c r="K3" s="104" t="str">
        <f ca="1">IF(Vragenlijst!C4="","",(ROUNDDOWN(((TODAY()-Vragenlijst!C4)/365),0)))</f>
        <v/>
      </c>
      <c r="L3" s="71" t="s">
        <v>92</v>
      </c>
    </row>
    <row r="4" spans="1:12" ht="15.75" thickBot="1" x14ac:dyDescent="0.3">
      <c r="A4" s="67"/>
      <c r="B4" s="68"/>
      <c r="C4" s="25"/>
      <c r="D4" s="25"/>
      <c r="E4" s="25"/>
      <c r="F4" s="69"/>
      <c r="G4" s="72" t="str">
        <f>Vragenlijst!A6</f>
        <v>Lengte (in cm)</v>
      </c>
      <c r="H4" s="107" t="str">
        <f>IF(Vragenlijst!C6="","",Vragenlijst!C6)</f>
        <v/>
      </c>
      <c r="I4" s="108" t="s">
        <v>87</v>
      </c>
      <c r="J4" s="106" t="str">
        <f>Vragenlijst!A7</f>
        <v>Gewicht (in kg)</v>
      </c>
      <c r="K4" s="107" t="str">
        <f>IF(Vragenlijst!C7="","",Vragenlijst!C7)</f>
        <v/>
      </c>
      <c r="L4" s="71" t="s">
        <v>90</v>
      </c>
    </row>
    <row r="5" spans="1:12" ht="15.75" thickBot="1" x14ac:dyDescent="0.3">
      <c r="A5" s="67"/>
      <c r="B5" s="68"/>
      <c r="C5" s="25"/>
      <c r="D5" s="25"/>
      <c r="E5" s="25"/>
      <c r="F5" s="69"/>
      <c r="G5" s="70"/>
      <c r="H5" s="105"/>
      <c r="I5" s="105"/>
      <c r="J5" s="106" t="s">
        <v>88</v>
      </c>
      <c r="K5" s="109" t="str">
        <f>IF(Vragenlijst!C7="","",K4/(H4/100)^2)</f>
        <v/>
      </c>
      <c r="L5" s="71" t="s">
        <v>89</v>
      </c>
    </row>
    <row r="6" spans="1:12" x14ac:dyDescent="0.25">
      <c r="A6" s="67"/>
      <c r="B6" s="68"/>
      <c r="C6" s="25"/>
      <c r="D6" s="25"/>
      <c r="E6" s="25"/>
      <c r="F6" s="69"/>
      <c r="G6" s="70"/>
      <c r="H6" s="70"/>
      <c r="I6" s="70"/>
      <c r="J6" s="70"/>
      <c r="K6" s="68"/>
      <c r="L6" s="73"/>
    </row>
    <row r="7" spans="1:12" x14ac:dyDescent="0.25">
      <c r="A7" s="74"/>
      <c r="B7" s="25"/>
      <c r="C7" s="25"/>
      <c r="D7" s="25"/>
      <c r="E7" s="25"/>
      <c r="F7" s="69"/>
      <c r="G7" s="52" t="s">
        <v>115</v>
      </c>
      <c r="H7" s="75"/>
      <c r="I7" s="75"/>
      <c r="J7" s="75"/>
      <c r="K7" s="75"/>
      <c r="L7" s="76"/>
    </row>
    <row r="8" spans="1:12" x14ac:dyDescent="0.25">
      <c r="A8" s="67"/>
      <c r="B8" s="68"/>
      <c r="C8" s="68"/>
      <c r="D8" s="68"/>
      <c r="E8" s="68"/>
      <c r="F8" s="69"/>
      <c r="G8" s="123" t="s">
        <v>116</v>
      </c>
      <c r="H8" s="121"/>
      <c r="I8" s="121"/>
      <c r="J8" s="121"/>
      <c r="K8" s="121"/>
      <c r="L8" s="122"/>
    </row>
    <row r="9" spans="1:12" x14ac:dyDescent="0.25">
      <c r="A9" s="67"/>
      <c r="B9" s="68"/>
      <c r="C9" s="68"/>
      <c r="D9" s="68"/>
      <c r="E9" s="68"/>
      <c r="F9" s="69"/>
      <c r="G9" s="121"/>
      <c r="H9" s="121"/>
      <c r="I9" s="121"/>
      <c r="J9" s="121"/>
      <c r="K9" s="121"/>
      <c r="L9" s="122"/>
    </row>
    <row r="10" spans="1:12" ht="15" customHeight="1" x14ac:dyDescent="0.25">
      <c r="A10" s="67"/>
      <c r="B10" s="68"/>
      <c r="C10" s="68"/>
      <c r="D10" s="68"/>
      <c r="E10" s="68"/>
      <c r="F10" s="69"/>
      <c r="G10" s="121"/>
      <c r="H10" s="121"/>
      <c r="I10" s="121"/>
      <c r="J10" s="121"/>
      <c r="K10" s="121"/>
      <c r="L10" s="122"/>
    </row>
    <row r="11" spans="1:12" x14ac:dyDescent="0.25">
      <c r="A11" s="67"/>
      <c r="B11" s="68"/>
      <c r="C11" s="68"/>
      <c r="D11" s="68"/>
      <c r="E11" s="68"/>
      <c r="F11" s="69"/>
      <c r="G11" s="121"/>
      <c r="H11" s="121"/>
      <c r="I11" s="121"/>
      <c r="J11" s="121"/>
      <c r="K11" s="121"/>
      <c r="L11" s="122"/>
    </row>
    <row r="12" spans="1:12" x14ac:dyDescent="0.25">
      <c r="A12" s="67"/>
      <c r="B12" s="68"/>
      <c r="C12" s="68"/>
      <c r="D12" s="68"/>
      <c r="E12" s="68"/>
      <c r="F12" s="69"/>
      <c r="G12" s="121"/>
      <c r="H12" s="121"/>
      <c r="I12" s="121"/>
      <c r="J12" s="121"/>
      <c r="K12" s="121"/>
      <c r="L12" s="122"/>
    </row>
    <row r="13" spans="1:12" x14ac:dyDescent="0.25">
      <c r="A13" s="67"/>
      <c r="B13" s="68"/>
      <c r="C13" s="68"/>
      <c r="D13" s="68"/>
      <c r="E13" s="68"/>
      <c r="F13" s="69"/>
      <c r="G13" s="121"/>
      <c r="H13" s="121"/>
      <c r="I13" s="121"/>
      <c r="J13" s="121"/>
      <c r="K13" s="121"/>
      <c r="L13" s="122"/>
    </row>
    <row r="14" spans="1:12" x14ac:dyDescent="0.25">
      <c r="A14" s="67"/>
      <c r="B14" s="68"/>
      <c r="C14" s="68"/>
      <c r="D14" s="68"/>
      <c r="E14" s="68"/>
      <c r="F14" s="69"/>
      <c r="G14" s="121"/>
      <c r="H14" s="121"/>
      <c r="I14" s="121"/>
      <c r="J14" s="121"/>
      <c r="K14" s="121"/>
      <c r="L14" s="122"/>
    </row>
    <row r="15" spans="1:12" ht="15" customHeight="1" x14ac:dyDescent="0.25">
      <c r="A15" s="67"/>
      <c r="B15" s="68"/>
      <c r="C15" s="68"/>
      <c r="D15" s="68"/>
      <c r="E15" s="68"/>
      <c r="F15" s="69"/>
      <c r="G15" s="121"/>
      <c r="H15" s="121"/>
      <c r="I15" s="121"/>
      <c r="J15" s="121"/>
      <c r="K15" s="121"/>
      <c r="L15" s="122"/>
    </row>
    <row r="16" spans="1:12" ht="15" customHeight="1" x14ac:dyDescent="0.25">
      <c r="A16" s="67"/>
      <c r="B16" s="68"/>
      <c r="C16" s="68"/>
      <c r="D16" s="68"/>
      <c r="E16" s="68"/>
      <c r="F16" s="69"/>
      <c r="G16" s="118" t="s">
        <v>117</v>
      </c>
      <c r="H16" s="119"/>
      <c r="I16" s="119"/>
      <c r="J16" s="119"/>
      <c r="K16" s="77"/>
      <c r="L16" s="78"/>
    </row>
    <row r="17" spans="1:12" ht="15" customHeight="1" x14ac:dyDescent="0.25">
      <c r="A17" s="67"/>
      <c r="B17" s="68"/>
      <c r="C17" s="68"/>
      <c r="D17" s="68"/>
      <c r="E17" s="68"/>
      <c r="F17" s="69"/>
      <c r="G17" s="119"/>
      <c r="H17" s="119"/>
      <c r="I17" s="119"/>
      <c r="J17" s="119"/>
      <c r="K17" s="77"/>
      <c r="L17" s="78"/>
    </row>
    <row r="18" spans="1:12" x14ac:dyDescent="0.25">
      <c r="A18" s="67"/>
      <c r="B18" s="68"/>
      <c r="C18" s="68"/>
      <c r="D18" s="68"/>
      <c r="E18" s="68"/>
      <c r="F18" s="69"/>
      <c r="G18" s="119"/>
      <c r="H18" s="119"/>
      <c r="I18" s="119"/>
      <c r="J18" s="119"/>
      <c r="K18" s="77"/>
      <c r="L18" s="78"/>
    </row>
    <row r="19" spans="1:12" x14ac:dyDescent="0.25">
      <c r="A19" s="67"/>
      <c r="B19" s="68"/>
      <c r="C19" s="68"/>
      <c r="D19" s="68"/>
      <c r="E19" s="68"/>
      <c r="F19" s="69"/>
      <c r="G19" s="119"/>
      <c r="H19" s="119"/>
      <c r="I19" s="119"/>
      <c r="J19" s="119"/>
      <c r="K19" s="77"/>
      <c r="L19" s="78"/>
    </row>
    <row r="20" spans="1:12" x14ac:dyDescent="0.25">
      <c r="A20" s="67"/>
      <c r="B20" s="68"/>
      <c r="C20" s="68"/>
      <c r="D20" s="68"/>
      <c r="E20" s="68"/>
      <c r="F20" s="69"/>
      <c r="G20" s="119"/>
      <c r="H20" s="119"/>
      <c r="I20" s="119"/>
      <c r="J20" s="119"/>
      <c r="K20" s="77"/>
      <c r="L20" s="78"/>
    </row>
    <row r="21" spans="1:12" x14ac:dyDescent="0.25">
      <c r="A21" s="67"/>
      <c r="B21" s="68"/>
      <c r="C21" s="68"/>
      <c r="D21" s="68"/>
      <c r="E21" s="68"/>
      <c r="F21" s="69"/>
      <c r="G21" s="79"/>
      <c r="H21" s="79"/>
      <c r="I21" s="79"/>
      <c r="J21" s="79"/>
      <c r="K21" s="77"/>
      <c r="L21" s="78"/>
    </row>
    <row r="22" spans="1:12" ht="19.5" customHeight="1" x14ac:dyDescent="0.25">
      <c r="A22" s="67"/>
      <c r="B22" s="68"/>
      <c r="C22" s="68"/>
      <c r="D22" s="68"/>
      <c r="E22" s="68"/>
      <c r="F22" s="69"/>
      <c r="G22" s="120" t="s">
        <v>118</v>
      </c>
      <c r="H22" s="121"/>
      <c r="I22" s="121"/>
      <c r="J22" s="121"/>
      <c r="K22" s="121"/>
      <c r="L22" s="122"/>
    </row>
    <row r="23" spans="1:12" ht="27.75" customHeight="1" x14ac:dyDescent="0.25">
      <c r="A23" s="67"/>
      <c r="B23" s="68"/>
      <c r="C23" s="68"/>
      <c r="D23" s="68"/>
      <c r="E23" s="68"/>
      <c r="F23" s="69"/>
      <c r="G23" s="121"/>
      <c r="H23" s="121"/>
      <c r="I23" s="121"/>
      <c r="J23" s="121"/>
      <c r="K23" s="121"/>
      <c r="L23" s="122"/>
    </row>
    <row r="24" spans="1:12" s="49" customFormat="1" ht="15.75" thickBot="1" x14ac:dyDescent="0.3">
      <c r="A24" s="80"/>
      <c r="B24" s="52"/>
      <c r="C24" s="52"/>
      <c r="D24" s="114"/>
      <c r="E24" s="115"/>
      <c r="F24" s="115"/>
      <c r="G24" s="81"/>
      <c r="H24" s="117"/>
      <c r="I24" s="114"/>
      <c r="J24" s="81"/>
      <c r="K24" s="114"/>
      <c r="L24" s="116"/>
    </row>
    <row r="25" spans="1:12" x14ac:dyDescent="0.25">
      <c r="A25" s="124" t="s">
        <v>119</v>
      </c>
      <c r="B25" s="125"/>
      <c r="C25" s="125"/>
      <c r="D25" s="125"/>
      <c r="E25" s="125"/>
      <c r="F25" s="125"/>
      <c r="G25" s="128" t="s">
        <v>127</v>
      </c>
      <c r="H25" s="129"/>
      <c r="I25" s="129"/>
      <c r="J25" s="129"/>
      <c r="K25" s="129"/>
      <c r="L25" s="130"/>
    </row>
    <row r="26" spans="1:12" x14ac:dyDescent="0.25">
      <c r="A26" s="126"/>
      <c r="B26" s="127"/>
      <c r="C26" s="127"/>
      <c r="D26" s="127"/>
      <c r="E26" s="127"/>
      <c r="F26" s="127"/>
      <c r="G26" s="131"/>
      <c r="H26" s="131"/>
      <c r="I26" s="131"/>
      <c r="J26" s="131"/>
      <c r="K26" s="131"/>
      <c r="L26" s="132"/>
    </row>
    <row r="27" spans="1:12" x14ac:dyDescent="0.25">
      <c r="A27" s="126"/>
      <c r="B27" s="127"/>
      <c r="C27" s="127"/>
      <c r="D27" s="127"/>
      <c r="E27" s="127"/>
      <c r="F27" s="127"/>
      <c r="G27" s="131"/>
      <c r="H27" s="131"/>
      <c r="I27" s="131"/>
      <c r="J27" s="131"/>
      <c r="K27" s="131"/>
      <c r="L27" s="132"/>
    </row>
    <row r="28" spans="1:12" x14ac:dyDescent="0.25">
      <c r="A28" s="126"/>
      <c r="B28" s="127"/>
      <c r="C28" s="127"/>
      <c r="D28" s="127"/>
      <c r="E28" s="127"/>
      <c r="F28" s="127"/>
      <c r="G28" s="131"/>
      <c r="H28" s="131"/>
      <c r="I28" s="131"/>
      <c r="J28" s="131"/>
      <c r="K28" s="131"/>
      <c r="L28" s="132"/>
    </row>
    <row r="29" spans="1:12" x14ac:dyDescent="0.25">
      <c r="A29" s="126"/>
      <c r="B29" s="127"/>
      <c r="C29" s="127"/>
      <c r="D29" s="127"/>
      <c r="E29" s="127"/>
      <c r="F29" s="127"/>
      <c r="G29" s="131"/>
      <c r="H29" s="131"/>
      <c r="I29" s="131"/>
      <c r="J29" s="131"/>
      <c r="K29" s="131"/>
      <c r="L29" s="132"/>
    </row>
    <row r="30" spans="1:12" x14ac:dyDescent="0.25">
      <c r="A30" s="126"/>
      <c r="B30" s="127"/>
      <c r="C30" s="127"/>
      <c r="D30" s="127"/>
      <c r="E30" s="127"/>
      <c r="F30" s="127"/>
      <c r="G30" s="131"/>
      <c r="H30" s="131"/>
      <c r="I30" s="131"/>
      <c r="J30" s="131"/>
      <c r="K30" s="131"/>
      <c r="L30" s="132"/>
    </row>
    <row r="31" spans="1:12" x14ac:dyDescent="0.25">
      <c r="A31" s="126"/>
      <c r="B31" s="127"/>
      <c r="C31" s="127"/>
      <c r="D31" s="127"/>
      <c r="E31" s="127"/>
      <c r="F31" s="127"/>
      <c r="G31" s="131"/>
      <c r="H31" s="131"/>
      <c r="I31" s="131"/>
      <c r="J31" s="131"/>
      <c r="K31" s="131"/>
      <c r="L31" s="132"/>
    </row>
    <row r="32" spans="1:12" x14ac:dyDescent="0.25">
      <c r="A32" s="126"/>
      <c r="B32" s="127"/>
      <c r="C32" s="127"/>
      <c r="D32" s="127"/>
      <c r="E32" s="127"/>
      <c r="F32" s="127"/>
      <c r="G32" s="131"/>
      <c r="H32" s="131"/>
      <c r="I32" s="131"/>
      <c r="J32" s="131"/>
      <c r="K32" s="131"/>
      <c r="L32" s="132"/>
    </row>
    <row r="33" spans="1:12" x14ac:dyDescent="0.25">
      <c r="A33" s="126"/>
      <c r="B33" s="127"/>
      <c r="C33" s="127"/>
      <c r="D33" s="127"/>
      <c r="E33" s="127"/>
      <c r="F33" s="127"/>
      <c r="G33" s="131"/>
      <c r="H33" s="131"/>
      <c r="I33" s="131"/>
      <c r="J33" s="131"/>
      <c r="K33" s="131"/>
      <c r="L33" s="132"/>
    </row>
    <row r="34" spans="1:12" x14ac:dyDescent="0.25">
      <c r="A34" s="126"/>
      <c r="B34" s="127"/>
      <c r="C34" s="127"/>
      <c r="D34" s="127"/>
      <c r="E34" s="127"/>
      <c r="F34" s="127"/>
      <c r="G34" s="131"/>
      <c r="H34" s="131"/>
      <c r="I34" s="131"/>
      <c r="J34" s="131"/>
      <c r="K34" s="131"/>
      <c r="L34" s="132"/>
    </row>
    <row r="35" spans="1:12" x14ac:dyDescent="0.25">
      <c r="A35" s="126"/>
      <c r="B35" s="127"/>
      <c r="C35" s="127"/>
      <c r="D35" s="127"/>
      <c r="E35" s="127"/>
      <c r="F35" s="127"/>
      <c r="G35" s="131"/>
      <c r="H35" s="131"/>
      <c r="I35" s="131"/>
      <c r="J35" s="131"/>
      <c r="K35" s="131"/>
      <c r="L35" s="132"/>
    </row>
    <row r="36" spans="1:12" x14ac:dyDescent="0.25">
      <c r="A36" s="126"/>
      <c r="B36" s="127"/>
      <c r="C36" s="127"/>
      <c r="D36" s="127"/>
      <c r="E36" s="127"/>
      <c r="F36" s="127"/>
      <c r="G36" s="131"/>
      <c r="H36" s="131"/>
      <c r="I36" s="131"/>
      <c r="J36" s="131"/>
      <c r="K36" s="131"/>
      <c r="L36" s="132"/>
    </row>
    <row r="37" spans="1:12" x14ac:dyDescent="0.25">
      <c r="A37" s="126"/>
      <c r="B37" s="127"/>
      <c r="C37" s="127"/>
      <c r="D37" s="127"/>
      <c r="E37" s="127"/>
      <c r="F37" s="127"/>
      <c r="G37" s="131"/>
      <c r="H37" s="131"/>
      <c r="I37" s="131"/>
      <c r="J37" s="131"/>
      <c r="K37" s="131"/>
      <c r="L37" s="132"/>
    </row>
    <row r="38" spans="1:12" x14ac:dyDescent="0.25">
      <c r="A38" s="126"/>
      <c r="B38" s="127"/>
      <c r="C38" s="127"/>
      <c r="D38" s="127"/>
      <c r="E38" s="127"/>
      <c r="F38" s="127"/>
      <c r="G38" s="131"/>
      <c r="H38" s="131"/>
      <c r="I38" s="131"/>
      <c r="J38" s="131"/>
      <c r="K38" s="131"/>
      <c r="L38" s="132"/>
    </row>
    <row r="39" spans="1:12" ht="15" customHeight="1" x14ac:dyDescent="0.25">
      <c r="A39" s="133" t="s">
        <v>128</v>
      </c>
      <c r="B39" s="134"/>
      <c r="C39" s="134"/>
      <c r="D39" s="134"/>
      <c r="E39" s="134"/>
      <c r="F39" s="134"/>
      <c r="G39" s="135" t="s">
        <v>129</v>
      </c>
      <c r="H39" s="136"/>
      <c r="I39" s="136"/>
      <c r="J39" s="136"/>
      <c r="K39" s="136"/>
      <c r="L39" s="137"/>
    </row>
    <row r="40" spans="1:12" x14ac:dyDescent="0.25">
      <c r="A40" s="133"/>
      <c r="B40" s="134"/>
      <c r="C40" s="134"/>
      <c r="D40" s="134"/>
      <c r="E40" s="134"/>
      <c r="F40" s="134"/>
      <c r="G40" s="136"/>
      <c r="H40" s="136"/>
      <c r="I40" s="136"/>
      <c r="J40" s="136"/>
      <c r="K40" s="136"/>
      <c r="L40" s="137"/>
    </row>
    <row r="41" spans="1:12" x14ac:dyDescent="0.25">
      <c r="A41" s="133"/>
      <c r="B41" s="134"/>
      <c r="C41" s="134"/>
      <c r="D41" s="134"/>
      <c r="E41" s="134"/>
      <c r="F41" s="134"/>
      <c r="G41" s="136"/>
      <c r="H41" s="136"/>
      <c r="I41" s="136"/>
      <c r="J41" s="136"/>
      <c r="K41" s="136"/>
      <c r="L41" s="137"/>
    </row>
    <row r="42" spans="1:12" x14ac:dyDescent="0.25">
      <c r="A42" s="133"/>
      <c r="B42" s="134"/>
      <c r="C42" s="134"/>
      <c r="D42" s="134"/>
      <c r="E42" s="134"/>
      <c r="F42" s="134"/>
      <c r="G42" s="136"/>
      <c r="H42" s="136"/>
      <c r="I42" s="136"/>
      <c r="J42" s="136"/>
      <c r="K42" s="136"/>
      <c r="L42" s="137"/>
    </row>
    <row r="43" spans="1:12" x14ac:dyDescent="0.25">
      <c r="A43" s="133"/>
      <c r="B43" s="134"/>
      <c r="C43" s="134"/>
      <c r="D43" s="134"/>
      <c r="E43" s="134"/>
      <c r="F43" s="134"/>
      <c r="G43" s="136"/>
      <c r="H43" s="136"/>
      <c r="I43" s="136"/>
      <c r="J43" s="136"/>
      <c r="K43" s="136"/>
      <c r="L43" s="137"/>
    </row>
    <row r="44" spans="1:12" x14ac:dyDescent="0.25">
      <c r="A44" s="133"/>
      <c r="B44" s="134"/>
      <c r="C44" s="134"/>
      <c r="D44" s="134"/>
      <c r="E44" s="134"/>
      <c r="F44" s="134"/>
      <c r="G44" s="136"/>
      <c r="H44" s="136"/>
      <c r="I44" s="136"/>
      <c r="J44" s="136"/>
      <c r="K44" s="136"/>
      <c r="L44" s="137"/>
    </row>
    <row r="45" spans="1:12" x14ac:dyDescent="0.25">
      <c r="A45" s="133"/>
      <c r="B45" s="134"/>
      <c r="C45" s="134"/>
      <c r="D45" s="134"/>
      <c r="E45" s="134"/>
      <c r="F45" s="134"/>
      <c r="G45" s="136"/>
      <c r="H45" s="136"/>
      <c r="I45" s="136"/>
      <c r="J45" s="136"/>
      <c r="K45" s="136"/>
      <c r="L45" s="137"/>
    </row>
    <row r="46" spans="1:12" x14ac:dyDescent="0.25">
      <c r="A46" s="133"/>
      <c r="B46" s="134"/>
      <c r="C46" s="134"/>
      <c r="D46" s="134"/>
      <c r="E46" s="134"/>
      <c r="F46" s="134"/>
      <c r="G46" s="136"/>
      <c r="H46" s="136"/>
      <c r="I46" s="136"/>
      <c r="J46" s="136"/>
      <c r="K46" s="136"/>
      <c r="L46" s="137"/>
    </row>
    <row r="47" spans="1:12" x14ac:dyDescent="0.25">
      <c r="A47" s="133"/>
      <c r="B47" s="134"/>
      <c r="C47" s="134"/>
      <c r="D47" s="134"/>
      <c r="E47" s="134"/>
      <c r="F47" s="134"/>
      <c r="G47" s="136"/>
      <c r="H47" s="136"/>
      <c r="I47" s="136"/>
      <c r="J47" s="136"/>
      <c r="K47" s="136"/>
      <c r="L47" s="137"/>
    </row>
    <row r="48" spans="1:12" x14ac:dyDescent="0.25">
      <c r="A48" s="133"/>
      <c r="B48" s="134"/>
      <c r="C48" s="134"/>
      <c r="D48" s="134"/>
      <c r="E48" s="134"/>
      <c r="F48" s="134"/>
      <c r="G48" s="136"/>
      <c r="H48" s="136"/>
      <c r="I48" s="136"/>
      <c r="J48" s="136"/>
      <c r="K48" s="136"/>
      <c r="L48" s="137"/>
    </row>
    <row r="49" spans="1:12" x14ac:dyDescent="0.25">
      <c r="A49" s="133"/>
      <c r="B49" s="134"/>
      <c r="C49" s="134"/>
      <c r="D49" s="134"/>
      <c r="E49" s="134"/>
      <c r="F49" s="134"/>
      <c r="G49" s="136"/>
      <c r="H49" s="136"/>
      <c r="I49" s="136"/>
      <c r="J49" s="136"/>
      <c r="K49" s="136"/>
      <c r="L49" s="137"/>
    </row>
    <row r="50" spans="1:12" x14ac:dyDescent="0.25">
      <c r="A50" s="82"/>
      <c r="B50" s="69"/>
      <c r="C50" s="69"/>
      <c r="D50" s="69"/>
      <c r="E50" s="69"/>
      <c r="F50" s="69"/>
      <c r="G50" s="75"/>
      <c r="H50" s="75"/>
      <c r="I50" s="75"/>
      <c r="J50" s="75"/>
      <c r="K50" s="69"/>
      <c r="L50" s="83"/>
    </row>
    <row r="51" spans="1:12" ht="14.45" customHeight="1" x14ac:dyDescent="0.25">
      <c r="A51" s="140" t="s">
        <v>120</v>
      </c>
      <c r="B51" s="141"/>
      <c r="C51" s="141"/>
      <c r="D51" s="141"/>
      <c r="E51" s="141"/>
      <c r="F51" s="141"/>
      <c r="G51" s="141"/>
      <c r="H51" s="141"/>
      <c r="I51" s="75"/>
      <c r="J51" s="57" t="s">
        <v>138</v>
      </c>
      <c r="K51" s="69"/>
      <c r="L51" s="83"/>
    </row>
    <row r="52" spans="1:12" x14ac:dyDescent="0.25">
      <c r="A52" s="140" t="s">
        <v>123</v>
      </c>
      <c r="B52" s="141"/>
      <c r="C52" s="141"/>
      <c r="D52" s="141"/>
      <c r="E52" s="96"/>
      <c r="F52" s="96"/>
      <c r="G52" s="97"/>
      <c r="H52" s="97"/>
      <c r="I52" s="75"/>
      <c r="J52" s="52" t="s">
        <v>98</v>
      </c>
      <c r="K52" s="69"/>
      <c r="L52" s="83"/>
    </row>
    <row r="53" spans="1:12" ht="19.5" customHeight="1" x14ac:dyDescent="0.25">
      <c r="A53" s="140" t="s">
        <v>124</v>
      </c>
      <c r="B53" s="141"/>
      <c r="C53" s="141"/>
      <c r="D53" s="141"/>
      <c r="E53" s="141"/>
      <c r="F53" s="141"/>
      <c r="G53" s="141"/>
      <c r="H53" s="141"/>
      <c r="I53" s="75"/>
      <c r="J53" s="52" t="s">
        <v>99</v>
      </c>
      <c r="K53" s="69"/>
      <c r="L53" s="83"/>
    </row>
    <row r="54" spans="1:12" ht="15" customHeight="1" x14ac:dyDescent="0.25">
      <c r="A54" s="140" t="s">
        <v>122</v>
      </c>
      <c r="B54" s="141"/>
      <c r="C54" s="141"/>
      <c r="D54" s="141"/>
      <c r="E54" s="141"/>
      <c r="F54" s="141"/>
      <c r="G54" s="141"/>
      <c r="H54" s="141"/>
      <c r="I54" s="75"/>
      <c r="J54" s="75"/>
      <c r="K54" s="69"/>
      <c r="L54" s="83"/>
    </row>
    <row r="55" spans="1:12" ht="15" customHeight="1" x14ac:dyDescent="0.25">
      <c r="A55" s="144" t="s">
        <v>125</v>
      </c>
      <c r="B55" s="145"/>
      <c r="C55" s="145"/>
      <c r="D55" s="145"/>
      <c r="E55" s="145"/>
      <c r="F55" s="145"/>
      <c r="G55" s="145"/>
      <c r="H55" s="145"/>
      <c r="I55" s="75"/>
      <c r="J55" s="52" t="s">
        <v>100</v>
      </c>
      <c r="K55" s="69"/>
      <c r="L55" s="83"/>
    </row>
    <row r="56" spans="1:12" ht="15" customHeight="1" x14ac:dyDescent="0.25">
      <c r="A56" s="100"/>
      <c r="B56" s="84"/>
      <c r="C56" s="85"/>
      <c r="D56" s="69"/>
      <c r="E56" s="86"/>
      <c r="F56" s="86"/>
      <c r="G56" s="138"/>
      <c r="H56" s="139"/>
      <c r="I56" s="75"/>
      <c r="J56" s="52" t="s">
        <v>113</v>
      </c>
      <c r="K56" s="69"/>
      <c r="L56" s="83"/>
    </row>
    <row r="57" spans="1:12" ht="15" customHeight="1" x14ac:dyDescent="0.25">
      <c r="A57" s="144" t="s">
        <v>126</v>
      </c>
      <c r="B57" s="145"/>
      <c r="C57" s="145"/>
      <c r="D57" s="145"/>
      <c r="E57" s="145"/>
      <c r="F57" s="145"/>
      <c r="G57" s="145"/>
      <c r="H57" s="145"/>
      <c r="I57" s="75"/>
      <c r="J57" s="75"/>
      <c r="K57" s="69"/>
      <c r="L57" s="83"/>
    </row>
    <row r="58" spans="1:12" x14ac:dyDescent="0.25">
      <c r="A58" s="144" t="s">
        <v>121</v>
      </c>
      <c r="B58" s="145"/>
      <c r="C58" s="145"/>
      <c r="D58" s="145"/>
      <c r="E58" s="145"/>
      <c r="F58" s="145"/>
      <c r="G58" s="145"/>
      <c r="H58" s="90"/>
      <c r="I58" s="75"/>
      <c r="J58" s="103" t="s">
        <v>139</v>
      </c>
      <c r="K58" s="91"/>
      <c r="L58" s="83"/>
    </row>
    <row r="59" spans="1:12" x14ac:dyDescent="0.25">
      <c r="A59" s="87"/>
      <c r="B59" s="84"/>
      <c r="C59" s="84"/>
      <c r="D59" s="88"/>
      <c r="E59" s="89"/>
      <c r="F59" s="89"/>
      <c r="G59" s="90"/>
      <c r="H59" s="90"/>
      <c r="I59" s="75"/>
      <c r="J59" s="52" t="s">
        <v>140</v>
      </c>
      <c r="K59" s="91"/>
      <c r="L59" s="83"/>
    </row>
    <row r="60" spans="1:12" x14ac:dyDescent="0.25">
      <c r="A60" s="142" t="s">
        <v>137</v>
      </c>
      <c r="B60" s="143"/>
      <c r="C60" s="143"/>
      <c r="D60" s="143"/>
      <c r="E60" s="143"/>
      <c r="F60" s="143"/>
      <c r="G60" s="92"/>
      <c r="H60" s="92"/>
      <c r="I60" s="92"/>
      <c r="J60" s="92"/>
      <c r="K60" s="93"/>
      <c r="L60" s="94"/>
    </row>
    <row r="61" spans="1:12" x14ac:dyDescent="0.25">
      <c r="A61" s="142"/>
      <c r="B61" s="143"/>
      <c r="C61" s="143"/>
      <c r="D61" s="143"/>
      <c r="E61" s="143"/>
      <c r="F61" s="143"/>
      <c r="G61" s="92"/>
      <c r="H61" s="92"/>
      <c r="I61" s="92"/>
      <c r="J61" s="95"/>
      <c r="K61" s="93"/>
      <c r="L61" s="94"/>
    </row>
    <row r="62" spans="1:12" x14ac:dyDescent="0.25">
      <c r="A62" s="142"/>
      <c r="B62" s="143"/>
      <c r="C62" s="143"/>
      <c r="D62" s="143"/>
      <c r="E62" s="143"/>
      <c r="F62" s="143"/>
      <c r="G62" s="92"/>
      <c r="H62" s="92"/>
      <c r="I62" s="92"/>
      <c r="J62" s="95"/>
      <c r="K62" s="93"/>
      <c r="L62" s="94"/>
    </row>
    <row r="63" spans="1:12" x14ac:dyDescent="0.25">
      <c r="A63" s="142"/>
      <c r="B63" s="143"/>
      <c r="C63" s="143"/>
      <c r="D63" s="143"/>
      <c r="E63" s="143"/>
      <c r="F63" s="143"/>
      <c r="G63" s="92"/>
      <c r="H63" s="92"/>
      <c r="I63" s="92"/>
      <c r="J63" s="95"/>
      <c r="K63" s="93"/>
      <c r="L63" s="94"/>
    </row>
  </sheetData>
  <sheetProtection algorithmName="SHA-512" hashValue="I1do747k8X298VHj4veKpbHSEA4yzWdZaWbD/306InY74T/TdrloHpluIHyDuKzEOBtOeOy6Wu12WZy240v0yw==" saltValue="4Yqsa2XQrM1Cmfv3fUMVWg==" spinCount="100000" sheet="1" objects="1" scenarios="1" selectLockedCells="1" selectUnlockedCells="1"/>
  <mergeCells count="23">
    <mergeCell ref="A63:F63"/>
    <mergeCell ref="A53:H53"/>
    <mergeCell ref="A54:H54"/>
    <mergeCell ref="A55:H55"/>
    <mergeCell ref="A51:H51"/>
    <mergeCell ref="A57:H57"/>
    <mergeCell ref="A62:F62"/>
    <mergeCell ref="A61:F61"/>
    <mergeCell ref="A60:F60"/>
    <mergeCell ref="A58:G58"/>
    <mergeCell ref="A25:F38"/>
    <mergeCell ref="G25:L38"/>
    <mergeCell ref="A39:F49"/>
    <mergeCell ref="G39:L49"/>
    <mergeCell ref="G56:H56"/>
    <mergeCell ref="A52:D52"/>
    <mergeCell ref="D1:F1"/>
    <mergeCell ref="D24:F24"/>
    <mergeCell ref="K24:L24"/>
    <mergeCell ref="H24:I24"/>
    <mergeCell ref="G16:J20"/>
    <mergeCell ref="G22:L23"/>
    <mergeCell ref="G8:L15"/>
  </mergeCells>
  <printOptions horizontalCentered="1" verticalCentered="1"/>
  <pageMargins left="0.23622047244094491" right="0.23622047244094491" top="0.55118110236220474" bottom="0.55118110236220474" header="0.31496062992125984" footer="0.31496062992125984"/>
  <pageSetup paperSize="9" scale="71" orientation="portrait" r:id="rId1"/>
  <headerFooter>
    <oddHeader>&amp;C&amp;8&amp;D</oddHeader>
    <oddFooter>&amp;L&amp;8Leefstijlcirkel v2.0&amp;C&amp;"-,Cursief"&amp;8 &amp;R&amp;"-,Cursief"&amp;8Active Health 4 Life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I1" sqref="I1"/>
    </sheetView>
  </sheetViews>
  <sheetFormatPr defaultRowHeight="15.75" x14ac:dyDescent="0.25"/>
  <cols>
    <col min="1" max="1" width="20.42578125" customWidth="1"/>
    <col min="2" max="2" width="10.85546875" style="1" bestFit="1" customWidth="1"/>
    <col min="3" max="3" width="11.5703125" bestFit="1" customWidth="1"/>
    <col min="4" max="4" width="7.7109375" bestFit="1" customWidth="1"/>
    <col min="5" max="5" width="15.140625" bestFit="1" customWidth="1"/>
    <col min="7" max="7" width="14" bestFit="1" customWidth="1"/>
    <col min="9" max="9" width="10.85546875" bestFit="1" customWidth="1"/>
  </cols>
  <sheetData>
    <row r="1" spans="1:10" ht="15" x14ac:dyDescent="0.25">
      <c r="A1" s="11"/>
      <c r="B1" s="12" t="s">
        <v>35</v>
      </c>
      <c r="C1" s="13" t="s">
        <v>43</v>
      </c>
      <c r="D1" s="14" t="s">
        <v>58</v>
      </c>
      <c r="E1" s="15" t="s">
        <v>48</v>
      </c>
      <c r="F1" s="16" t="s">
        <v>25</v>
      </c>
      <c r="G1" s="17" t="s">
        <v>30</v>
      </c>
      <c r="I1" t="s">
        <v>101</v>
      </c>
      <c r="J1" t="s">
        <v>141</v>
      </c>
    </row>
    <row r="2" spans="1:10" s="2" customFormat="1" ht="15" x14ac:dyDescent="0.25">
      <c r="A2" s="11" t="s">
        <v>94</v>
      </c>
      <c r="B2" s="19">
        <f>SUMIF(Tabel1[Lange versie],'lijsten en berekeningen'!B1,Tabel1[Score])</f>
        <v>0</v>
      </c>
      <c r="C2" s="19">
        <f>SUMIF(Tabel1[Lange versie],'lijsten en berekeningen'!C1,Tabel1[Score])</f>
        <v>0</v>
      </c>
      <c r="D2" s="19">
        <f>SUMIF(Tabel1[Lange versie],'lijsten en berekeningen'!D1,Tabel1[Score])</f>
        <v>0</v>
      </c>
      <c r="E2" s="19">
        <f>SUMIF(Tabel1[Lange versie],'lijsten en berekeningen'!E1,Tabel1[Score])</f>
        <v>0</v>
      </c>
      <c r="F2" s="19">
        <f>SUMIF(Tabel1[Lange versie],'lijsten en berekeningen'!F1,Tabel1[Score])</f>
        <v>0</v>
      </c>
      <c r="G2" s="19">
        <f>SUMIF(Tabel1[Lange versie],'lijsten en berekeningen'!G1,Tabel1[Score])</f>
        <v>0</v>
      </c>
    </row>
    <row r="3" spans="1:10" s="2" customFormat="1" ht="15" x14ac:dyDescent="0.25">
      <c r="A3" s="18" t="s">
        <v>53</v>
      </c>
      <c r="B3" s="19">
        <f>SUMIF(Tabel1[Lange versie],'lijsten en berekeningen'!A3,Tabel1[Score])</f>
        <v>0</v>
      </c>
      <c r="C3" s="11">
        <f>B3</f>
        <v>0</v>
      </c>
      <c r="D3" s="11">
        <f>C3</f>
        <v>0</v>
      </c>
      <c r="E3" s="11">
        <f>D3</f>
        <v>0</v>
      </c>
      <c r="F3" s="11">
        <f>E3</f>
        <v>0</v>
      </c>
      <c r="G3" s="11">
        <f>F3</f>
        <v>0</v>
      </c>
    </row>
    <row r="4" spans="1:10" ht="15" x14ac:dyDescent="0.25">
      <c r="A4" s="4"/>
      <c r="B4" s="4"/>
      <c r="C4" s="4"/>
      <c r="D4" s="4"/>
      <c r="E4" s="4"/>
    </row>
    <row r="5" spans="1:10" ht="15" x14ac:dyDescent="0.25">
      <c r="A5" s="4"/>
      <c r="B5" s="6" t="s">
        <v>2</v>
      </c>
      <c r="C5" s="6" t="s">
        <v>4</v>
      </c>
      <c r="D5" s="6" t="s">
        <v>68</v>
      </c>
      <c r="E5" s="6" t="s">
        <v>1</v>
      </c>
      <c r="F5" s="6" t="s">
        <v>3</v>
      </c>
    </row>
    <row r="6" spans="1:10" ht="15" x14ac:dyDescent="0.25">
      <c r="A6" s="4" t="s">
        <v>95</v>
      </c>
      <c r="B6" s="8">
        <f>SUMIF(Vragenlijst!$H$11:$H$81,B$5,Vragenlijst!$E$11:$E$81)</f>
        <v>0</v>
      </c>
      <c r="C6" s="8">
        <f>SUMIF(Vragenlijst!$H$11:$H$81,C$5,Vragenlijst!$E$11:$E$81)</f>
        <v>0</v>
      </c>
      <c r="D6" s="7">
        <f>SUMIF(Vragenlijst!$H$11:$H$81,D$5,Vragenlijst!$E$11:$E$81)</f>
        <v>0</v>
      </c>
      <c r="E6" s="8">
        <f>SUMIF(Vragenlijst!$H$11:$H$81,E$5,Vragenlijst!$E$11:$E$81)</f>
        <v>0</v>
      </c>
      <c r="F6" s="8">
        <f>SUMIF(Vragenlijst!$H$11:$H$81,F$5,Vragenlijst!$E$11:$E$81)</f>
        <v>0</v>
      </c>
      <c r="G6">
        <f>SUM(B6:F6)</f>
        <v>0</v>
      </c>
    </row>
    <row r="7" spans="1:10" s="5" customFormat="1" ht="15" x14ac:dyDescent="0.25">
      <c r="A7" s="4" t="s">
        <v>96</v>
      </c>
      <c r="B7" s="8">
        <f>150-B6</f>
        <v>150</v>
      </c>
      <c r="C7" s="8">
        <f>150-C6</f>
        <v>150</v>
      </c>
      <c r="D7" s="8">
        <f>100-D6</f>
        <v>100</v>
      </c>
      <c r="E7" s="8">
        <f t="shared" ref="E7" si="0">150-E6</f>
        <v>150</v>
      </c>
      <c r="F7" s="8">
        <f>150-F6</f>
        <v>150</v>
      </c>
    </row>
    <row r="8" spans="1:10" ht="15" x14ac:dyDescent="0.25">
      <c r="A8" s="9" t="s">
        <v>93</v>
      </c>
      <c r="B8" s="10">
        <f>B6/150</f>
        <v>0</v>
      </c>
      <c r="C8" s="10">
        <f>-C6/150</f>
        <v>0</v>
      </c>
      <c r="D8" s="10">
        <f>D6/100</f>
        <v>0</v>
      </c>
      <c r="E8" s="10">
        <f>-E6/150</f>
        <v>0</v>
      </c>
      <c r="F8" s="10">
        <f>F6/150</f>
        <v>0</v>
      </c>
    </row>
    <row r="9" spans="1:10" s="5" customFormat="1" ht="15" x14ac:dyDescent="0.25">
      <c r="A9" s="9" t="s">
        <v>97</v>
      </c>
      <c r="B9" s="10">
        <f>B7/150</f>
        <v>1</v>
      </c>
      <c r="C9" s="10">
        <f>C7/150</f>
        <v>1</v>
      </c>
      <c r="D9" s="10">
        <f>D7/100</f>
        <v>1</v>
      </c>
      <c r="E9" s="10">
        <f>E7/150</f>
        <v>1</v>
      </c>
      <c r="F9" s="10">
        <f>F7/150</f>
        <v>1</v>
      </c>
    </row>
    <row r="10" spans="1:10" ht="15" x14ac:dyDescent="0.25">
      <c r="A10" s="4"/>
      <c r="B10" s="3"/>
      <c r="C10" s="3"/>
      <c r="D10" s="3"/>
      <c r="E10" s="3"/>
    </row>
    <row r="11" spans="1:10" x14ac:dyDescent="0.25">
      <c r="A11" s="20" t="s">
        <v>78</v>
      </c>
    </row>
    <row r="12" spans="1:10" x14ac:dyDescent="0.25">
      <c r="A12" s="20" t="s">
        <v>80</v>
      </c>
    </row>
    <row r="13" spans="1:10" x14ac:dyDescent="0.25">
      <c r="A13" s="21">
        <v>1</v>
      </c>
    </row>
    <row r="14" spans="1:10" x14ac:dyDescent="0.25">
      <c r="A14" s="21">
        <v>2</v>
      </c>
    </row>
    <row r="15" spans="1:10" x14ac:dyDescent="0.25">
      <c r="A15" s="21">
        <v>3</v>
      </c>
    </row>
    <row r="16" spans="1:10" ht="15" x14ac:dyDescent="0.25">
      <c r="A16" s="21">
        <v>4</v>
      </c>
      <c r="B16"/>
    </row>
    <row r="17" spans="1:2" ht="15" x14ac:dyDescent="0.25">
      <c r="A17" s="21">
        <v>5</v>
      </c>
      <c r="B17"/>
    </row>
    <row r="18" spans="1:2" ht="15" x14ac:dyDescent="0.25">
      <c r="A18" s="21">
        <v>6</v>
      </c>
      <c r="B18"/>
    </row>
    <row r="19" spans="1:2" x14ac:dyDescent="0.25">
      <c r="A19" s="21">
        <v>7</v>
      </c>
    </row>
    <row r="20" spans="1:2" x14ac:dyDescent="0.25">
      <c r="A20" s="21">
        <v>8</v>
      </c>
    </row>
    <row r="21" spans="1:2" x14ac:dyDescent="0.25">
      <c r="A21" s="21">
        <v>9</v>
      </c>
    </row>
    <row r="22" spans="1:2" x14ac:dyDescent="0.25">
      <c r="A22" s="21">
        <v>10</v>
      </c>
    </row>
    <row r="26" spans="1:2" x14ac:dyDescent="0.25">
      <c r="A26" t="s">
        <v>112</v>
      </c>
    </row>
    <row r="27" spans="1:2" x14ac:dyDescent="0.25">
      <c r="A27" t="s">
        <v>109</v>
      </c>
    </row>
    <row r="28" spans="1:2" x14ac:dyDescent="0.25">
      <c r="A28" t="s">
        <v>108</v>
      </c>
    </row>
    <row r="29" spans="1:2" x14ac:dyDescent="0.25">
      <c r="A29" t="s">
        <v>110</v>
      </c>
    </row>
    <row r="30" spans="1:2" x14ac:dyDescent="0.25">
      <c r="A30" t="s">
        <v>111</v>
      </c>
    </row>
  </sheetData>
  <sheetProtection algorithmName="SHA-512" hashValue="ReXfuNFPqGrgEJbS2N+8BO4Ft8EFpRpIGSz8pf2AFVTKa3zsnKQEKnErv5+EmceRIFiq77zlHKvfoJsTna5LRA==" saltValue="C7t0TqgSSsE9UtUyLQ/8jA==" spinCount="100000"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Vragenlijst</vt:lpstr>
      <vt:lpstr>Toelichting</vt:lpstr>
      <vt:lpstr>lijsten en berekeningen</vt:lpstr>
      <vt:lpstr>Toelichting!Afdrukbereik</vt:lpstr>
      <vt:lpstr>Vragenlijst!Afdrukbereik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dc:creator>
  <cp:lastModifiedBy>astridvangemert</cp:lastModifiedBy>
  <cp:lastPrinted>2017-10-24T10:55:09Z</cp:lastPrinted>
  <dcterms:created xsi:type="dcterms:W3CDTF">2017-09-25T17:23:58Z</dcterms:created>
  <dcterms:modified xsi:type="dcterms:W3CDTF">2020-08-24T12:17:24Z</dcterms:modified>
</cp:coreProperties>
</file>